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mmoreno\Documents\PAA 2019\"/>
    </mc:Choice>
  </mc:AlternateContent>
  <bookViews>
    <workbookView xWindow="32760" yWindow="32760" windowWidth="29040" windowHeight="15840"/>
  </bookViews>
  <sheets>
    <sheet name="PAA" sheetId="2" r:id="rId1"/>
    <sheet name="REGALIAS" sheetId="4" r:id="rId2"/>
  </sheets>
  <definedNames>
    <definedName name="_xlnm._FilterDatabase" localSheetId="0" hidden="1">PAA!$A$16:$V$286</definedName>
    <definedName name="_xlnm.Print_Area" localSheetId="0">PAA!$A$1:$M$204</definedName>
    <definedName name="_xlnm.Print_Titles" localSheetId="0">PAA!$16:$16</definedName>
  </definedNames>
  <calcPr calcId="191029" fullCalcOnLoad="1"/>
</workbook>
</file>

<file path=xl/calcChain.xml><?xml version="1.0" encoding="utf-8"?>
<calcChain xmlns="http://schemas.openxmlformats.org/spreadsheetml/2006/main">
  <c r="H202" i="2" l="1"/>
  <c r="H176" i="2"/>
  <c r="I123" i="2"/>
  <c r="I286" i="2"/>
  <c r="I284" i="2"/>
  <c r="I121" i="2"/>
  <c r="I120" i="2"/>
  <c r="I282" i="2"/>
  <c r="I281" i="2"/>
  <c r="H44" i="4"/>
  <c r="I119" i="2"/>
  <c r="I118" i="2"/>
  <c r="I117" i="2"/>
  <c r="I116" i="2"/>
  <c r="I113" i="2"/>
  <c r="I270" i="2"/>
  <c r="I271" i="2"/>
  <c r="I272" i="2"/>
  <c r="I273" i="2"/>
  <c r="I274" i="2"/>
  <c r="I275" i="2"/>
  <c r="I276" i="2"/>
  <c r="I278" i="2"/>
  <c r="I279" i="2"/>
  <c r="I280" i="2"/>
  <c r="I269" i="2"/>
  <c r="I115" i="2"/>
  <c r="I131" i="2"/>
  <c r="H126" i="2"/>
  <c r="I126" i="2"/>
  <c r="H174" i="2"/>
  <c r="I250" i="2"/>
  <c r="H193" i="2"/>
  <c r="I268" i="2"/>
  <c r="I267" i="2"/>
  <c r="I266" i="2"/>
  <c r="I265" i="2"/>
  <c r="I264" i="2"/>
  <c r="I263" i="2"/>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8" i="4"/>
  <c r="H9" i="4"/>
  <c r="H10" i="4"/>
  <c r="H11" i="4"/>
  <c r="H12" i="4"/>
  <c r="H13" i="4"/>
  <c r="H14" i="4"/>
  <c r="H7" i="4"/>
  <c r="I262" i="2"/>
  <c r="I260" i="2"/>
  <c r="I259" i="2"/>
  <c r="I258" i="2"/>
  <c r="I130" i="2"/>
  <c r="I261" i="2"/>
  <c r="I111" i="2"/>
  <c r="I110" i="2"/>
  <c r="I101" i="2"/>
  <c r="M105" i="2"/>
  <c r="M106" i="2"/>
  <c r="M107" i="2"/>
  <c r="M108" i="2"/>
  <c r="M109" i="2"/>
  <c r="M110" i="2"/>
  <c r="M111" i="2"/>
  <c r="M112" i="2"/>
  <c r="M113" i="2"/>
  <c r="M114" i="2"/>
  <c r="M115" i="2"/>
  <c r="M116" i="2"/>
  <c r="M117" i="2"/>
  <c r="M118" i="2"/>
  <c r="M119" i="2"/>
  <c r="M120" i="2"/>
  <c r="M121" i="2"/>
  <c r="M122" i="2"/>
  <c r="I104" i="2"/>
  <c r="I103" i="2"/>
  <c r="I189" i="2"/>
  <c r="I185" i="2"/>
  <c r="I246" i="2"/>
  <c r="H100" i="2"/>
  <c r="H245" i="2"/>
  <c r="I244" i="2"/>
  <c r="I243" i="2"/>
  <c r="I242" i="2"/>
  <c r="I241" i="2"/>
  <c r="I240" i="2"/>
  <c r="I239" i="2"/>
  <c r="I238" i="2"/>
  <c r="H236" i="2"/>
  <c r="H235" i="2"/>
  <c r="H159" i="2"/>
  <c r="I232" i="2"/>
  <c r="I231" i="2"/>
  <c r="H99" i="2"/>
  <c r="I228" i="2"/>
  <c r="I227" i="2"/>
  <c r="I225" i="2"/>
  <c r="I226" i="2"/>
  <c r="I224" i="2"/>
  <c r="I223" i="2"/>
  <c r="I222" i="2"/>
  <c r="I221" i="2"/>
  <c r="I220" i="2"/>
  <c r="I219" i="2"/>
  <c r="I218" i="2"/>
  <c r="I217" i="2"/>
  <c r="I216" i="2"/>
  <c r="I215" i="2"/>
  <c r="I214" i="2"/>
  <c r="I213" i="2"/>
  <c r="H42" i="2"/>
  <c r="I209" i="2"/>
  <c r="I210" i="2"/>
  <c r="I211" i="2"/>
  <c r="I212" i="2"/>
  <c r="I208" i="2"/>
  <c r="I166" i="2"/>
  <c r="I165" i="2"/>
  <c r="I205" i="2"/>
  <c r="I206" i="2"/>
  <c r="I204" i="2"/>
  <c r="I147" i="2"/>
  <c r="I146" i="2"/>
  <c r="I145" i="2"/>
  <c r="I142" i="2"/>
  <c r="I138" i="2"/>
  <c r="C9" i="2"/>
  <c r="I196" i="2"/>
  <c r="I167" i="2"/>
  <c r="I161" i="2"/>
</calcChain>
</file>

<file path=xl/sharedStrings.xml><?xml version="1.0" encoding="utf-8"?>
<sst xmlns="http://schemas.openxmlformats.org/spreadsheetml/2006/main" count="3200" uniqueCount="791">
  <si>
    <t>A. INFORMACIÓN GENERAL DE LA ENTIDAD</t>
  </si>
  <si>
    <t>Nombre</t>
  </si>
  <si>
    <t>PROCURADURIA GENERAL DE LA NACION</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</si>
  <si>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</si>
  <si>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</si>
  <si>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5 No. 15-80</t>
  </si>
  <si>
    <t>Teléfono</t>
  </si>
  <si>
    <t>Página web</t>
  </si>
  <si>
    <t>WWW.PROCURADURIA.GOV.CO</t>
  </si>
  <si>
    <t>Misión y visión</t>
  </si>
  <si>
    <t>La Procuraduría General de la Nación construye convivencia, salvaguarda el ordenamiento jurídico, representa a la sociedad y vigila la garantía de los derechos, el cumplimiento de los deberes y el desempeño íntegro de quienes ejercen funciones públicas, preservando el proyecto común expresado en la Constitución Política; para producir resultados de valor social en su acción preventiva, ejercer una actuación disciplinaria justa y oportuna y una intervención judicial relevante y eficiente, orientadas a profundizar la democracia y lograr inclusión social, con enfoque territorial y diferencial.
En el 2021 la Procuraduría General de la Nación será valorada, nacional e internacionalmente, por su liderazgo y logros en la convivencia y la paz, la efectividad de los derechos de las personas, el rescate de la ética y la confianza en la función pública. Será una organización con gobierno corporativo, con servidores comprometidos, articulada con su entorno y fortalecida técnica y estructuralmente, capaz de actuar con determinación para combatir la corrupción y la gestión indebida de lo público, así como para prevenir, reparar y sancionar la vulneración de los derechos y realizar justicia, fortaleciendo las instituciones, la participación y la cultura de la legalidad en los territorios.</t>
  </si>
  <si>
    <t>Objetivo General Estratégico</t>
  </si>
  <si>
    <t>Recuperar la confianza y fortalecer las capacidades del Estado, la Procuraduría General de la Nación y la sociedad civil, para identificar, prevenir, intervenir, sancionar y no tolerar la corrupción y la mala administración (gestión indebida de lo público) y garantizar derechos, cumplir deberes y salvaguardar el ordenamiento jurídico.</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</si>
  <si>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</si>
  <si>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</si>
  <si>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</si>
  <si>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</si>
  <si>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</si>
  <si>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</si>
  <si>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</si>
  <si>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</si>
  <si>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</si>
  <si>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</si>
  <si>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</si>
  <si>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</si>
  <si>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</si>
  <si>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</si>
  <si>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</si>
  <si>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</si>
  <si>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</si>
  <si>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</si>
  <si>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Item PAA</t>
  </si>
  <si>
    <t>SOAT vehículos de la entidad</t>
  </si>
  <si>
    <t>febrero</t>
  </si>
  <si>
    <t>12 meses</t>
  </si>
  <si>
    <t>Acuerdo Marco</t>
  </si>
  <si>
    <t>Recursos propios</t>
  </si>
  <si>
    <t>NO</t>
  </si>
  <si>
    <t>N/A</t>
  </si>
  <si>
    <t xml:space="preserve">Diego Alonso Bernal Acosta , Jefe División Administrativa, Tel 5878750 Ext. 10304, </t>
  </si>
  <si>
    <t>SI</t>
  </si>
  <si>
    <t>Compañía de seguros legalmente autorizada para funcionar en el país, con la que se contrate los seguros que garanticen la protección de los activos e intereses patrimoniales, bienes propios y de aquellos por los cuales es legalmente responsable la entidad dentro del territorio nacional, Póliza de todo riesgo Automóviles</t>
  </si>
  <si>
    <t>octubre</t>
  </si>
  <si>
    <t>Compañía de seguros legalmente autorizada para funcionar en el país, con la que se contrate los seguros que garanticen la protección de los activos e intereses patrimoniales, bienes propios y de aquellos por los cuales es legalmente responsable la entidad dentro del territorio nacional.</t>
  </si>
  <si>
    <t>julio</t>
  </si>
  <si>
    <t>Licitación Pública</t>
  </si>
  <si>
    <t>6 meses</t>
  </si>
  <si>
    <t>SERVICIO DE SALUD ANIMAL</t>
  </si>
  <si>
    <t>abril</t>
  </si>
  <si>
    <t>9 meses</t>
  </si>
  <si>
    <t>Mínima cuantía</t>
  </si>
  <si>
    <t>Gustavo Adolfo Ricaurte Tapia, Jefe de División de Seguridad tel 5878750 ext 102444</t>
  </si>
  <si>
    <t>MANTENIMIENTO DE VEHICULOS BLINDADOS</t>
  </si>
  <si>
    <t>junio</t>
  </si>
  <si>
    <t>7 meses</t>
  </si>
  <si>
    <t>SUMINISTRO ALIMENTO PARA PERROS</t>
  </si>
  <si>
    <t>noviembre</t>
  </si>
  <si>
    <t>2 meses</t>
  </si>
  <si>
    <t xml:space="preserve">Seleccionar al oferente que preste el servicio de mantenimiento preventivo para las UPS de gran capacidad que posee la Procuraduría General de la Nación A Nivel central </t>
  </si>
  <si>
    <t>marzo</t>
  </si>
  <si>
    <t>10 meses</t>
  </si>
  <si>
    <t>Selección abreviada subasta inversa</t>
  </si>
  <si>
    <t xml:space="preserve">Guillermo Gomez Gomez , Jefe Oficina de Sistemas, Tel 5878720 ext. 10520  </t>
  </si>
  <si>
    <t xml:space="preserve">Servicio mantenimiento preventivo y correctivo on site, con suministro e instalación de baterías y demás repuestos para las UPS PGN nivel nacional y i suministro transporte instalación y puesta en funcionamiento equipos UPS para algunas sedes PGN.  </t>
  </si>
  <si>
    <t xml:space="preserve">Adquisición de Baterías </t>
  </si>
  <si>
    <t>Servicio Custodia de medios</t>
  </si>
  <si>
    <t>11 meses</t>
  </si>
  <si>
    <t>Renovación direccionamiento IP</t>
  </si>
  <si>
    <t>enero</t>
  </si>
  <si>
    <t>Contratación directa</t>
  </si>
  <si>
    <t>Mantenimiento del sistema SIRI</t>
  </si>
  <si>
    <t>Mantenimiento del sistema SIAF - SALIN</t>
  </si>
  <si>
    <t>Mantenimiento del sistema SIAF - ALFA</t>
  </si>
  <si>
    <t>Mantenimiento Administrador de Contenido VIPLEVEL</t>
  </si>
  <si>
    <t>Mantenimiento sistema STRATEGOS</t>
  </si>
  <si>
    <t>Adquisición Rollos etiquetes adhesivas</t>
  </si>
  <si>
    <t>Mesa de ayuda</t>
  </si>
  <si>
    <t xml:space="preserve">SUMINISTRO  DE TIQUETES PARA TRANSPORTE AÉREO EN VUELOS NACIONALES E INTERNACIONALES, CON EL ASESORAMIENTO DE VUELOS, RECORRIDOS Y PUESTA DE TIQUETES PARA LOS DESPLAZAMIENTOS DE LOS FUNCIONARIOS DE LA PROCURADURÍA GENERAL DE LA NACIÓN. </t>
  </si>
  <si>
    <t>mayo</t>
  </si>
  <si>
    <t>8 meses</t>
  </si>
  <si>
    <t>Janneth Pérez Ramírez - Coordinadora Grupo Viáticos  Tel 5878750 Ext. 10635</t>
  </si>
  <si>
    <t>Revisión Técnico Mecánica Y De Gases De Los Vehículos Propiedad De La PGN</t>
  </si>
  <si>
    <t>Carlos Alberto Franco, Coordinador Grupo Muebles y servicios administrativos Tel 58758750 ext 13310 ( Orden de compra 1500)</t>
  </si>
  <si>
    <t>Llantas Para El Parque Automotor De La Entidad Nivel Central Y Regionales</t>
  </si>
  <si>
    <t>15101505  15101506</t>
  </si>
  <si>
    <t>Suministro De Combustible Para Los Vehículos De La Entidad Ubicados En La Ciudades fronterizas</t>
  </si>
  <si>
    <t>22 Meses 15 días</t>
  </si>
  <si>
    <t>Mantenimiento vehículos del nivel central y regional</t>
  </si>
  <si>
    <t xml:space="preserve">21 Meses </t>
  </si>
  <si>
    <t>Mantenimiento motocicletas</t>
  </si>
  <si>
    <t>20 Meses</t>
  </si>
  <si>
    <t>80161800 
82121700</t>
  </si>
  <si>
    <t>Servicio de alquiler o arriendo de equipos de oficina - fotocopiado</t>
  </si>
  <si>
    <t xml:space="preserve">Maria Catalina Salcedo, Asesor División Administrativa  Tel 5878750 ext. 10319 </t>
  </si>
  <si>
    <t>Ropa- Dotación vestuario empleados con derechos y por funciones</t>
  </si>
  <si>
    <t>Calzado- Dotación empleados con derechos y por funciones</t>
  </si>
  <si>
    <t>Servicio de transporte y embalaje de muebles y mercancías de la Procuraduría General de la Nación, a sus sedes dentro del territorio nacional.</t>
  </si>
  <si>
    <t>Gloria Stella Angarita-                 Coordinador Grupo Almacén e Inventarios;  EXT. 13400; email fcardenas@procuraduria.gov.co</t>
  </si>
  <si>
    <t xml:space="preserve">Mantenimiento y recarga de extintores </t>
  </si>
  <si>
    <t>30 días</t>
  </si>
  <si>
    <t>MANTENIMIENTO PREVENTIVO Y CORRECTIVO ASCENSORES TORRE C</t>
  </si>
  <si>
    <t>EDGAR MAURICIO CASALLAS BUSTOS - COORDINADOR GRUPO DE INMUEBLES EXT 10219</t>
  </si>
  <si>
    <t>72101517
72151514
73152108</t>
  </si>
  <si>
    <t>MANTENIMIENTO PREVENTIVO Y CORRECTIVO PLANTAS ELÉCTRICAS A NIVEL NACIONAL</t>
  </si>
  <si>
    <t>72101511 
72151207</t>
  </si>
  <si>
    <t>MANTENIMIENTO DE AIRES ACONDICIONADOS</t>
  </si>
  <si>
    <t>MANTENIMIENTO PREVENTIVO Y CORRECTIVO DE ASCENSORES OTIS TORRE B.</t>
  </si>
  <si>
    <t>MANTENIMIENTO PREVENTIVO Y CORRECTIVO DE ASCENSOR SEDE SAMPER MENDOZA</t>
  </si>
  <si>
    <t>CERTIFICACION DE ASCENSORES BOGOTA</t>
  </si>
  <si>
    <t>Servicio de centro de contácto</t>
  </si>
  <si>
    <t xml:space="preserve">enero </t>
  </si>
  <si>
    <t>10,5 meses</t>
  </si>
  <si>
    <t>Diana Marcela Velasco - Registro y Control</t>
  </si>
  <si>
    <t>Programa de Televisión (Procuraduria Ciudadana)</t>
  </si>
  <si>
    <t>Convenio interadministrativo</t>
  </si>
  <si>
    <t>Sonia Rodríguez Martínez, Oficina de Prensa. 5878750 ext. 12121</t>
  </si>
  <si>
    <t>Monitoreo de medios</t>
  </si>
  <si>
    <t>PRESTACIÓN DEL SERVICIO POR PARTE DE TELECARIBE DE LA PRODUCCIÓN, TRANSMISIÓN Y EMISIÓN EN DIRECTO DEL EVENTO DE RENDICIÓN DE CUENTAS DE LA PROCURADURIA GENERAL DE LA NACIÓN DESDE LA CIUDAD DE CARTAGENA</t>
  </si>
  <si>
    <t>Enero de 2019</t>
  </si>
  <si>
    <t>1 mes</t>
  </si>
  <si>
    <t xml:space="preserve">Enero </t>
  </si>
  <si>
    <t xml:space="preserve">Arrendamiento de inmueble en el municipio de Cartago - Valle </t>
  </si>
  <si>
    <t>Iris Karime Ruiz. División Administrativa. Ext. 10321</t>
  </si>
  <si>
    <t>Arrendamiento de inmueble en el municipio de Yarumal - Antioquia</t>
  </si>
  <si>
    <t>Fernando Díaz Albarracín. División Administrativa Ext 10348</t>
  </si>
  <si>
    <t>Arrendamiento de inmueble en el municipio de Líbano - Tolima</t>
  </si>
  <si>
    <t>Rocio Jaraba Vargas. División Administrativa Ext. 10331</t>
  </si>
  <si>
    <t>Arrendamiento de inmueble en el municipio de Pasto - Nariño</t>
  </si>
  <si>
    <t>Claudia Constanza Vargas. División Administrativa Ext 10326</t>
  </si>
  <si>
    <t>Arrendamiento de inmueble en el municipio de Ubaté - Cundinamarca</t>
  </si>
  <si>
    <t>Arrendamiento de inmueble en el municipio de Montería - Córdoba</t>
  </si>
  <si>
    <t>Christian Gómez Redondo. División Administrativa Ext 10350</t>
  </si>
  <si>
    <t>Arrendamiento de inmueble en el municipio de Palmira - Valle</t>
  </si>
  <si>
    <t>Arrendamiento de inmueble en el municipio de Villavicencio - Meta</t>
  </si>
  <si>
    <t>Arrendamiento de inmueble en el municipio de Santander de Quilichao- Cauca</t>
  </si>
  <si>
    <t>Arrendamiento de inmueble en el municipio de Itsmina - Chocó</t>
  </si>
  <si>
    <t>Arrendamiento de inmueble en el municipio de Medellín - Antioquia</t>
  </si>
  <si>
    <t>Arrendamiento de inmueble en el municipio de Pamplona - Norte Santander</t>
  </si>
  <si>
    <t>Arrendamiento de inmueble en el municipio de Ipiales - Nariño</t>
  </si>
  <si>
    <t>Arrendamiento de inmueble en el municipio de Melgar - Tolima</t>
  </si>
  <si>
    <t>Arrendamiento de inmueble en el municipio de Girardot - Cundinamarca</t>
  </si>
  <si>
    <t>Arrendamiento de inmueble en el municipio de Tumaco - Nariño</t>
  </si>
  <si>
    <t>Arrendamiento de inmueble en el municipio de Guamo - Tolima</t>
  </si>
  <si>
    <t>Arrendamiento de inmueble en el municipio de Chocontá - Cundinamarca</t>
  </si>
  <si>
    <t>Arrendamiento de inmueble en el municipio de Amagá - Antioquia</t>
  </si>
  <si>
    <t>Arrendamiento de inmueble en el municipio de Pitalito - Huila</t>
  </si>
  <si>
    <t>Arrendamiento de inmueble en el municipio de Túquerres - Nariño</t>
  </si>
  <si>
    <t>Arrendamiento de inmueble en el municipio de Santa Fe de Antioquia - Antioquia</t>
  </si>
  <si>
    <t>Arrendamiento de inmueble en el municipio de Sogamoso - Boyacá</t>
  </si>
  <si>
    <t>Arrendamiento de inmueble en el municipio de Caldas - Antioquia</t>
  </si>
  <si>
    <t>Arrendamiento de inmueble en el municipio de Cartagena - Bolivar</t>
  </si>
  <si>
    <t>Arrendamiento de inmueble en el municipio de Pereira - Risaralda</t>
  </si>
  <si>
    <t>Arrendamiento de inmueble en el municipio de Neiva - Huila</t>
  </si>
  <si>
    <t>Arrendamiento de inmueble en el municipio de Sincelejo - Sucre</t>
  </si>
  <si>
    <t>Arrendamiento de inmueble en la Isla de San Andrés</t>
  </si>
  <si>
    <t>Arrendamiento de inmueble en el municipio de Facatativá - Cundinamarca</t>
  </si>
  <si>
    <t xml:space="preserve">Arrendamiento de inmueble en el municipio de Fundación - Atlántico </t>
  </si>
  <si>
    <t>Arrendamiento de inmueble en el municipio de Puerto Carreño - Vichada</t>
  </si>
  <si>
    <t xml:space="preserve">Servicios profesionaes de diseño, diagramación </t>
  </si>
  <si>
    <t>recursos propios</t>
  </si>
  <si>
    <t>Secretaría Privada</t>
  </si>
  <si>
    <t>Servicios profesionaes corrección de estilo</t>
  </si>
  <si>
    <t>Oficina de Planeación</t>
  </si>
  <si>
    <t>Prestar el sevicio de divulgación de la estrategia de comunicaciones en radio, televisión, medios impresos, alternativos y digitales dirigidos al público objetivo con el fin de  sensibilizar a la ciudadanía sobre el derecho de acceso a la información pública, así como promover el contenido de la ley 1712 de 2014 y sus decretos reglamentarios</t>
  </si>
  <si>
    <t>licitación pública</t>
  </si>
  <si>
    <t>Inversión. Proyecto 2017011000167 Implementación de la estrategia anticorrupción de la Procuraduría General de la Nación</t>
  </si>
  <si>
    <t>NA</t>
  </si>
  <si>
    <t>Procurador Delegado para la Defensa del Patrimonio</t>
  </si>
  <si>
    <t>I1</t>
  </si>
  <si>
    <t>Cupo de firmas y correos electrónicos digitales certificados</t>
  </si>
  <si>
    <t xml:space="preserve">Selección Abreviada con Subasta inversa  </t>
  </si>
  <si>
    <t>Inversión. Proyecto 2018011000459 Actualización Plataforma tecnológica</t>
  </si>
  <si>
    <t>Orlando Benavides, Oficina de Sistemas</t>
  </si>
  <si>
    <t>I2</t>
  </si>
  <si>
    <t>I3</t>
  </si>
  <si>
    <t xml:space="preserve">Adquisición garantías componentes Data Center </t>
  </si>
  <si>
    <t>I4</t>
  </si>
  <si>
    <t>Actualización y soporte Software de virtualización</t>
  </si>
  <si>
    <t>I5</t>
  </si>
  <si>
    <t>43232302
81111805</t>
  </si>
  <si>
    <t xml:space="preserve">Renovación actualización Oracle </t>
  </si>
  <si>
    <t>Contratación Directa</t>
  </si>
  <si>
    <t>Nelson F. Herrera, Oficina de Sistemas</t>
  </si>
  <si>
    <t>I10</t>
  </si>
  <si>
    <t xml:space="preserve"> Adquisición garantías Alero (SIM)  </t>
  </si>
  <si>
    <t>I6</t>
  </si>
  <si>
    <t xml:space="preserve">Soporte plataforma Microsoft </t>
  </si>
  <si>
    <t>I7</t>
  </si>
  <si>
    <t>I8</t>
  </si>
  <si>
    <t>REALIZAR LOS ESTUDIOS DE DIAGNÓSTICO ESTRUCTURAL, REVISIÓN Y ANÁLISIS DE LA VULNERABILIDAD SÍSMICA, PATOLOGÍAS, ESTUDIOS DE SUELOS, DISEÑOS DE AMPLIACIÓN, DISEÑOS DE ESTRUCTURAS REQUERIDAS PARA EL ACCESO DE DISCAPACITADOS Y  REFORZAMIENTO ESTRUCTURAL DE LA SEDE DE LA PROCURADURÍA PROVINCIAL DE LA RIOHACHA, UBICADA EN LA CARRERA 15  NO. 14C– 100 DE RIOHACHA-GUAJIRA.</t>
  </si>
  <si>
    <t>3 MESES</t>
  </si>
  <si>
    <t>Concurso de Méritos Abierto</t>
  </si>
  <si>
    <t>Inversión. Proyecto 2018011000464 Mantenimiento de sedes</t>
  </si>
  <si>
    <t>Edgar Mauricio Casallas Bustos, Grupo de Inmuebles, División Administrativa</t>
  </si>
  <si>
    <t>I9</t>
  </si>
  <si>
    <t>REALIZAR LA CONSULTORIA Y DISEÑOS PARA LA RESTAURACION Y REFORZAMIENTO ESTRUCTURAL DE LA SEDE DE LA PROCURADURÍA REGIONAL  DEL CAUCA UBICADA EN LA CALLE 3 NO. 3-60 EN LA CIUDAD DE POPAYÁN(CAUCA), PROPIEDAD DE LA PROCURADURÍA GENERAL DE LA NACIÓN.</t>
  </si>
  <si>
    <t>4 MESES</t>
  </si>
  <si>
    <t>I11</t>
  </si>
  <si>
    <t>INSTALACION Y PUESTA EN FUNCIONAMIENTO LOS SISTEMAS DE AIRE ACONDICIONADO DE REFRIGERANTE DE VOLUMEN VARIABLE EN LAS SEDES DE LA PROCURADURÍA GENERAL DE LA NACIÓN EN MEDELLÍN, SINCELEJO Y BOGOTÁ PISO 22.</t>
  </si>
  <si>
    <t>5 MESES</t>
  </si>
  <si>
    <t>I12</t>
  </si>
  <si>
    <t>MANTENIMIENTO INTEGRAL LOCATIVO PARA LAS SEDES EN PROPIEDAD, COMODATO Y TENENCIA DE LA PROCURADURIA GENERAL DE LA NACION EN BOGOTA Y A NIVEL NACIONAL CON EL FIN DE MEJORAR LAS CONDICIONES FISICAS DE LOS SITIOS DE TRABAJO PARA DEISMINUIR EL RIESGO DE ACCIDENTALIDAD Y ENFERMEDAD LABORAL.</t>
  </si>
  <si>
    <t>I13</t>
  </si>
  <si>
    <t>INTERVENTORIA INTEGRAL DEL CONTRATO DE MANTENIMIENTO INTEGRAL LOCATIVO PARA LAS SEDES EN PROPIEDAD, COMODATO Y TENENCIA DE LA PROCURADURIA GENERAL DE LA NACION EN BOGOTA Y A NIVEL NACIONAL CON EL FIN DE MEJORAR LAS CONDICIONES FISICAS DE LOS SITIOS DE TRABAJO PARA DISMINUIR EL RIESGO DE ACCIDENTALIDAD Y ENFERMEDAD LABORAL.</t>
  </si>
  <si>
    <t>I14</t>
  </si>
  <si>
    <t>Capacitación bajo la modalidad de diplomados virtuales y presenciales para servidores del nivel técnico, profesional y asesor de la Procuraduría General de la Nación que aporten al desarrollo del ejercicio de sus funciones</t>
  </si>
  <si>
    <t>Inversión. Proyecto 2018011000064 Mejoramiento de la gestión institucional de la Procuraduría General de la Nación</t>
  </si>
  <si>
    <t>No</t>
  </si>
  <si>
    <t>Harold Franco Trujillo, Oficina de Planeación 
Tel. 5878750 ext. 10903</t>
  </si>
  <si>
    <t>I15</t>
  </si>
  <si>
    <t>Prestar sus servicios profesionales para el apoyo a la oficina de planeación en el análisis estadístico y geográfico diferencial de la gestión misional de las procuradurías a nivel central y territorial que contribuya al mejoramiento de la gestión institucional de la Procuraduría General de la Nación.</t>
  </si>
  <si>
    <t>Jose Lenin Galindo, Oficina de planeación, Tel. 5878750 ext 10928</t>
  </si>
  <si>
    <t>I16</t>
  </si>
  <si>
    <t>Prestar sus servicios profesionales para el apoyo a la Oficina de Planeación de la Procuraduría General de la Nación, en las actividades correspondientes a la consolidación, generación de reportes y estadísticas con información de las diferentes bases de datos de los sistemas de información SIM y Strategos, con el fin de brindar apoyo a la para resolución oportuna de derechos de petición y solicitudes de información interna y externa.</t>
  </si>
  <si>
    <t>Ricardo Montaña Prieto, Oficina de Planeación 
Tel. 5878750 ext. 10911</t>
  </si>
  <si>
    <t>I17</t>
  </si>
  <si>
    <t>80111713 81111507 81111508</t>
  </si>
  <si>
    <t>Prestar sus servicios profesionales para el apoyo a la Oficina de Planeación de la Procuraduría General de la Nación, en las actividades correspondientes al análisis, consolidación y generación de consultas, elaboración de tableros de control y reportes de la información,  resultante del proceso de evaluación y seguimiento a la gestión misional, en la herramienta BI de Oracle, con el fin de contar con una espacio accesible a todas las dependencias, para el seguimiento y consulta a las mediciones realizadas por la Oficina de Planeación.</t>
  </si>
  <si>
    <t>I18</t>
  </si>
  <si>
    <t>80111616 80111614 80111608 80111609 80111610</t>
  </si>
  <si>
    <t>I19</t>
  </si>
  <si>
    <t>Prestación de servicios profesionales de apoyo a la Oficina Jurídica en la actualización del proceso de Gestión Contractual (manual de contratación, minutas, modelos, listas de chequeo generales) para la implementación del SECOP II en el marco del MIPG</t>
  </si>
  <si>
    <t>Febrero de 2019</t>
  </si>
  <si>
    <t>I20</t>
  </si>
  <si>
    <t>I21</t>
  </si>
  <si>
    <t>3 meses</t>
  </si>
  <si>
    <t>Andrés Felipe Salazar Cuellar
afsalazar@procuraduria.gov.co, ext: 11746</t>
  </si>
  <si>
    <t>I22</t>
  </si>
  <si>
    <t>I23</t>
  </si>
  <si>
    <t>I24</t>
  </si>
  <si>
    <t>Prestar por sus propios medios, con plena autonomía técnica y administrativa, los servicios profesionales de apoyo a la Procuraduría Delegada para la Vigilancia Preventiva de la Función Pública, para la elaboración de recopilación y análisis de información en la elaboración de la propuesta de recomendaciones para la vigilancia preventiva para la contratación estatal realizada por la PGN, que contribuya a la implementación del sistema integral de prevención y el modelo integrado de planeación y gestión.</t>
  </si>
  <si>
    <t>I25</t>
  </si>
  <si>
    <t>Prestar por sus propios medios, con plena autonomía técnica y administrativa, los servicios profesionales de apoyo a la Procuraduría Delegada para la Vigilancia Preventiva de la Función Pública, para presentar una propuesta metodológica para el fortalecimiento de los mecanismos organizativos, de gestión y de información de los grupos de control social, las veedurías ciudadanas y sus redes, de tal forma que esto contribuya a la implementación del sistema integral de prevención y el modelo integrado de planeación y gestión.</t>
  </si>
  <si>
    <t>I26</t>
  </si>
  <si>
    <t>Prestar sus servicios profesionales para el apoyo a la Oficina de Planeación de la Procuraduría General de la Nación en el proceso de consolidación del Sistema de Gestión de Calidad a través dla socialización y sensibilización de la politica de riesgos</t>
  </si>
  <si>
    <t>Luzmila Fajardo Español, Oficina de Planeación, Tel 5878750, Ext. 10986</t>
  </si>
  <si>
    <t>I27</t>
  </si>
  <si>
    <t>I28</t>
  </si>
  <si>
    <t>Prestar sus servicios profesionales especializados apoyando el proceso de consolidación del Sistema de Gestión de Calidad bajo la norma ISO 9001 2015 a través de la socialización y sensibilización de sus componentes y el seguimiento a la implementacion de la actualización y gestión de las modificaciones que se realicen.</t>
  </si>
  <si>
    <t>I29</t>
  </si>
  <si>
    <t xml:space="preserve">Prestar sus servicios profesionales especializados para el acompañamiento, formulación, elaboración y despliegue de la Política, mapa de Riesgos por proceso y elaboración de los entornos para la Procuraduría General de la Nación, utilizando la nueva versión de la Guía de Riesgos del Departamento Administrativo Función Pública y la ISO 31000. </t>
  </si>
  <si>
    <t>I30</t>
  </si>
  <si>
    <t xml:space="preserve">Prestar sus servicios profesionales especializados apoyando las actividades tendientes al mantenimiento del sistema de gestión de calidad bajo la norma ISO 9001:2015. Así como  el apoyo y articulación que se requiera en la implementación del Modelo Integrado de Planeación y Gestión - MIPG -, previo análisis de la documentación y de cada uno de sus componentes. </t>
  </si>
  <si>
    <t>I31</t>
  </si>
  <si>
    <t>Diseño de Modelo de planeación estratégica de la PGN</t>
  </si>
  <si>
    <t>SBCC</t>
  </si>
  <si>
    <t>Inversión. Proyecto 2018011000066 Fortalecimiento de la Procuraduría General de la Nación para el ejercicio del control público Nacional</t>
  </si>
  <si>
    <t>Pendiente trámite</t>
  </si>
  <si>
    <t>UNIDAD EJECUTORA PGN- BID</t>
  </si>
  <si>
    <t>I32</t>
  </si>
  <si>
    <t>I33</t>
  </si>
  <si>
    <t>5 meses</t>
  </si>
  <si>
    <t>I34</t>
  </si>
  <si>
    <t xml:space="preserve">Diseño de Fase II del modelo de Arquitectura empresarial diseñado </t>
  </si>
  <si>
    <t>I35</t>
  </si>
  <si>
    <t>I36</t>
  </si>
  <si>
    <t>Diseño de política de datos abiertos</t>
  </si>
  <si>
    <t>4 meses</t>
  </si>
  <si>
    <t>I37</t>
  </si>
  <si>
    <t>I38</t>
  </si>
  <si>
    <t>Apoyo logístico a actividades de sensibilización, difusión, capacitación del programa</t>
  </si>
  <si>
    <t>I39</t>
  </si>
  <si>
    <t>Adquisición de Servicios, infraestructura y software</t>
  </si>
  <si>
    <t>I40</t>
  </si>
  <si>
    <t xml:space="preserve">Diseño de plan y política de mantenimiento, soporte y actualización T.I. </t>
  </si>
  <si>
    <t>I41</t>
  </si>
  <si>
    <t>I42</t>
  </si>
  <si>
    <t>I43</t>
  </si>
  <si>
    <t>I44</t>
  </si>
  <si>
    <t>I45</t>
  </si>
  <si>
    <t>I46</t>
  </si>
  <si>
    <t>CCV</t>
  </si>
  <si>
    <t>Coordinación y Asistencia Técnica al Programa. Gerente del Programa</t>
  </si>
  <si>
    <t>CD</t>
  </si>
  <si>
    <t>I57</t>
  </si>
  <si>
    <t>Coordinación y Asistencia Técnica al Programa. Especialista Financiero</t>
  </si>
  <si>
    <t>I58</t>
  </si>
  <si>
    <t>Coordinación y Asistencia Técnica al Programa. Especialista en Tecnologia</t>
  </si>
  <si>
    <t>I59</t>
  </si>
  <si>
    <t>Coordinación y Asistencia Técnica al Programa. Especialista en Adquisiciones</t>
  </si>
  <si>
    <t>3CV</t>
  </si>
  <si>
    <t>I60</t>
  </si>
  <si>
    <t>Coordinación y Asistencia Técnica al Programa. Gerente del programa. Planeación y Monitoreo</t>
  </si>
  <si>
    <t>I61</t>
  </si>
  <si>
    <t>I62</t>
  </si>
  <si>
    <t>I51</t>
  </si>
  <si>
    <t>Diseño de  modelo  para la identificación y mitigación de riesgos en la contratación pública</t>
  </si>
  <si>
    <t>I52</t>
  </si>
  <si>
    <t>I53</t>
  </si>
  <si>
    <t>Seguros de responsabilidad civil Servidores publicos</t>
  </si>
  <si>
    <t>selección abreviada menor cuantía</t>
  </si>
  <si>
    <t>En trámite</t>
  </si>
  <si>
    <t>Selección abreviada menor cuantía</t>
  </si>
  <si>
    <t>Selección abreviada con subasta inversa  o acuerdo marco por definir</t>
  </si>
  <si>
    <t>Seleccionar al contratista que preste el servicio de vigilancia, ubicación, revisión y seguimiento diario de los procesos judiciales en los que es y sea parte la procuraduría general de la nación, que cursan en los despachos judiciales de todo el territorio nacional</t>
  </si>
  <si>
    <t>Convenio UNP</t>
  </si>
  <si>
    <t>Mantenimiento preventivo y correctivo  para el asecensor instalado en la sede de la Procuraduría Regional de Monteria</t>
  </si>
  <si>
    <t>Arrendamiento de inmueble en Bogota</t>
  </si>
  <si>
    <t>21 meses</t>
  </si>
  <si>
    <t>APROBADAS</t>
  </si>
  <si>
    <t>Adecuación centros de cableado</t>
  </si>
  <si>
    <t>I54</t>
  </si>
  <si>
    <t>I55</t>
  </si>
  <si>
    <t>I56</t>
  </si>
  <si>
    <t>81111811
81111812
81112204</t>
  </si>
  <si>
    <t>Mesa de Servicios</t>
  </si>
  <si>
    <t>20 MESES</t>
  </si>
  <si>
    <t>Lorena Arias. Oficina de Sistemas</t>
  </si>
  <si>
    <t>Soporte licenciamiento Linux</t>
  </si>
  <si>
    <t>43232301
43233701
81112222</t>
  </si>
  <si>
    <t>Garantía y soporte Aranda</t>
  </si>
  <si>
    <t>1 MES</t>
  </si>
  <si>
    <t>Especialistas Líderes de GEL y de MSPI</t>
  </si>
  <si>
    <t xml:space="preserve">Campañas de sensibilización SGSI </t>
  </si>
  <si>
    <t>Implementación de Proyectos derivados de  Arquitectura Empresarial</t>
  </si>
  <si>
    <t>SCC</t>
  </si>
  <si>
    <t xml:space="preserve">Inversión. Proyecto 2018011000066 Fortalecimiento de la Procuraduría General de la Nación para el ejercicio del control </t>
  </si>
  <si>
    <t>9,7 meses</t>
  </si>
  <si>
    <t>Asesoría para la implementación de un proyecto de tecnología blockchain para  generación de datos en el marco del modelo de analítica de la PGN</t>
  </si>
  <si>
    <t>Asesoría al Programa en la incorporación de experiencias internacionales para el modelo de gestión de la PGN</t>
  </si>
  <si>
    <t>Adquisición de una solución integral técnica de salas de audiencia y conferencia de la procuraduría general de la nación</t>
  </si>
  <si>
    <t>14 meses</t>
  </si>
  <si>
    <t>CP</t>
  </si>
  <si>
    <t>Renovación de la infraestructura Core y distribución de la entidad incluyendo la optimización de la administración y seguridad de toda la red LAN de la PGN</t>
  </si>
  <si>
    <t>LPN</t>
  </si>
  <si>
    <t>I63</t>
  </si>
  <si>
    <t>I64</t>
  </si>
  <si>
    <t>I65</t>
  </si>
  <si>
    <t>I66</t>
  </si>
  <si>
    <t>I67</t>
  </si>
  <si>
    <t>I68</t>
  </si>
  <si>
    <t>I69</t>
  </si>
  <si>
    <t>I70</t>
  </si>
  <si>
    <t>I71</t>
  </si>
  <si>
    <t>I72</t>
  </si>
  <si>
    <t>I47</t>
  </si>
  <si>
    <t>I48</t>
  </si>
  <si>
    <t>I49</t>
  </si>
  <si>
    <t>I50</t>
  </si>
  <si>
    <t>I73</t>
  </si>
  <si>
    <t>I74</t>
  </si>
  <si>
    <t>LP</t>
  </si>
  <si>
    <t>aprobadas</t>
  </si>
  <si>
    <t>Implementación del Modelo de Gestión Integral de la Procuraduría General de la Nación- PGN</t>
  </si>
  <si>
    <t xml:space="preserve">Diseñar e implementar una estrategia de comunicación integral para la Procuraduría General de la Nación que incluya los ámbitos interno  y externo a través de acciones que articulen los canales oficiales y de atención al ciudadano, medios convencionales y digitales y mecanismos de participación ciudadana. </t>
  </si>
  <si>
    <t>Brindar asistencia técnica a la PGN en los temas relacionados con Arquitectura Empresarial, requerida dentro de los proyectos que se adelantan en el marco del Programa de Fortalecimiento de la Gestión Institucional que se adelanta en la entidad.</t>
  </si>
  <si>
    <t>Brindar asistencia técnica a la PGN en los temas relacionados con arquitectura de aplicaciones, requerida dentro de los proyectos que se adelantan en el marco del Programa de Fortalecimiento de la Gestión Institucional que se adelanta en la entidad.</t>
  </si>
  <si>
    <t>Brindar asistencia técnica a la PGN en los temas relacionados con arquitectura de datos, requerida dentro de los proyectos que se adelantan en el marco del Programa de Fortalecimiento de la Gestión Institucional que se adelanta en la entidad.</t>
  </si>
  <si>
    <t xml:space="preserve">Desarrollar un curso teórico-práctico para sensibilizar y apropiar a servidores de las regionales de la PGN en Pensamiento Big Data y Analítica de Datos.   </t>
  </si>
  <si>
    <t>Adquisición de una solución de seguridad para los servicios tecnológicos desplegados sobre la nube (Microsoft Azure) y/o servicio en nube, que incluya instalación, configuración, afinamiento de la solución</t>
  </si>
  <si>
    <t>Adquisición de una solucion de colaboración, productividad y correo en la nube para la Procuraduria General de la Nación.</t>
  </si>
  <si>
    <t>Traducción y difusión de la ley de transparencia y acceso a la información pública a lenguas indígenas de Colombia</t>
  </si>
  <si>
    <t>Diseño y realización del censo y caracterización a sujetos obligados de acuerdo con la ley de transparencia y acceso a la información pública</t>
  </si>
  <si>
    <t>Apoyar  a la unidad ejecutora del Programa De Fortalecimiento De La Gestión Institucional de la PGN, que se financia con recursos del contrato de préstamo BID 4443/OC-CO, en los procesos que involucren tecnologías de la información, así como, los procesos de planeación, ejecución y seguimiento, en el marco de sus competencias.</t>
  </si>
  <si>
    <t>I75</t>
  </si>
  <si>
    <t>I76</t>
  </si>
  <si>
    <t>I77</t>
  </si>
  <si>
    <t>I78</t>
  </si>
  <si>
    <t>I79</t>
  </si>
  <si>
    <t>80101603
80101604
81101513
40101701
72101511
72151207</t>
  </si>
  <si>
    <t>SELECCIONAR AL CONTRATISTA QUE REALICE LA INTERVENTORÍA INTEGRAL DEL CONTRATO QUE RESULTE DE LA LICITACIÓN PÚBLICA DE 2019, QUE TIENE POR OBJETO SELECCIONAR AL OFERENTE QUE SUMINISTRE, INSTALE Y PONGA EN FUNCIONAMIENTO LOS SISTEMAS DE AIRE ACONDICIONADO DE REFRIGERANTE DE VOLUMEN VARIABLE EN LAS SEDES DE LA PROCURADURÍA GENERAL DE LA NACIÓN EN LAS SEDES DE MEDELLÍN, SINCELEJO, CALI Y BOGOTÁ</t>
  </si>
  <si>
    <t>I80</t>
  </si>
  <si>
    <t>selección abreviadamenor cuantía</t>
  </si>
  <si>
    <t>mayo de 2019</t>
  </si>
  <si>
    <t>Prestar por sus propios medios, con plena autonomía técnica y administrativa, los servicios profesionales de apoyo a la Procuraduría Delegada para la Vigilancia Preventiva de la Función Pública, para la generación de propuestas en el uso de metodologías de analisis de riesgo en la función preventiva dentro del ciclo de políticas públicas, que contribuya a la implementación del sistema integral de prevención y el modelo integrado de planeación y gestión.</t>
  </si>
  <si>
    <t>7  meses</t>
  </si>
  <si>
    <t>Prestar por sus propios medios, con plena autonomía técnica y administrativa, los servicios profesionales de apoyo a la procuraduría delegada para la vigilancia preventiva de la función pública, con el objeto de elaborar un análisis de cómo abordar desde una adecuada gestión del riesgo la vigilancia preventiva de la contratación estatal como parte de Unidad de Inteligencia Preventiva y que contribuya a la implementación del sistema integral de prevención y el modelo integrado de planeación y gestión.</t>
  </si>
  <si>
    <t>Prestar por sus propios medios, con plena autonomía técnica y administrativa, los servicios profesionales de apoyo a la Procuraduría Delegada para la Vigilancia Preventiva de la Función Pública, para presentar propuestas metodológicas para la coordinación y acción de los actores internos de la PGN y los externos responsables o interesados en las actividades de control social que facilite tanto la gestión de la información, como el fortalecimiento de los mecanismos e instancias de control social, de tal forma que contribuya a la implementación del sistema integral de prevención y el modelo integrado de planeación y gestión.</t>
  </si>
  <si>
    <t>n/a</t>
  </si>
  <si>
    <t>Prestar los servicios profesionales de apoyo a la División de Registro Control y Correspondencia, en el marco del Proyecto de Mejoramiento de Gestión Institucional de la PGN, para la elaboración, implementación y puesta en marcha de un protocolo de validación e identificación de competencias de las quejas disciplinarias que ingresan a la entidad a través de los diferentes canales de atención a la ciudadanía.</t>
  </si>
  <si>
    <t>Mayo de 2019</t>
  </si>
  <si>
    <t>CD- Contratación Directa</t>
  </si>
  <si>
    <t>I81</t>
  </si>
  <si>
    <t>I82</t>
  </si>
  <si>
    <t>I84</t>
  </si>
  <si>
    <t>I86</t>
  </si>
  <si>
    <t>Contrato interadministrativo de prestación de servicios suscrito entre la Procuraduría General de la Nación y el Instituto Nacional para Ciegos - INCI, el INCI se obliga para con la Procuraduría a diseñar e imprimir en sistema braille contenidos institucionales de la PGN tales como: organigrama, trámites y servicios de la PGN, Carta de Trato Digno, letreros del baño público de las principales Procuradurías regionales, provinciales, distritales y centros de conciliación.</t>
  </si>
  <si>
    <t xml:space="preserve">Convenio interadministrativo </t>
  </si>
  <si>
    <t>Contrato interadministrativo de prestación de servicios suscrito entre la Procuraduría General de la Nación y el Instituto Nacional para Sordos - INSOR, el INSOR se obliga para con la Procuraduría a preparar y producir 5 videos en lengua de señas colombiana LSC con información institucional sobre trámites y servicios de la PGN, y derechos y deberes ciudadanos.</t>
  </si>
  <si>
    <t>Contrato de prestación de servicios suscrito entre la Procuraduría General de la Nación y la Corporación Mujer, Tejer y Saberes MUTESA a preparar 5 videos en lenguas nativas con información institucional sobre trámites y servicios de la PGN, y derechos y deberes ciudadanos.</t>
  </si>
  <si>
    <t xml:space="preserve">Diseño del modelo de audiencias ciudadanas que incluye prueba piloto de implementación  </t>
  </si>
  <si>
    <t>Fortalecimiento de la intervención de la Procuraduría General de la Nación en las distintas actuaciones  judiciales de naturaleza penal en el marco del Sistema Penal Acusatorio, incluidos los recursos extraordinarios de casación y revisión</t>
  </si>
  <si>
    <t>Realizar un análisis normativo en el campo del derecho disciplinario y otras disposiciones relacionadas, para generar líneas uniformes de acción en la actuación misional de la PGN.</t>
  </si>
  <si>
    <t>Fortalecimiento de la intervención de la Procuraduría General de la Nación en las distintas actuaciones  judiciales relacionadas con la extinción del derecho de dominio y la restitución de los bienes obtenidos  como consecuencia de la comisión del  delito o destinados a la comisión del mismo</t>
  </si>
  <si>
    <t xml:space="preserve">Diseño e implementación de una estrategia específica de atención  especializada en temáticas de  familia, infancia y adolescencia </t>
  </si>
  <si>
    <t>8,5 meses</t>
  </si>
  <si>
    <t>I87</t>
  </si>
  <si>
    <t>I88</t>
  </si>
  <si>
    <t>I89</t>
  </si>
  <si>
    <t>I90</t>
  </si>
  <si>
    <t>I91</t>
  </si>
  <si>
    <t xml:space="preserve"> Polizas  Seguro de Vida Ley 16 y Decreto 262</t>
  </si>
  <si>
    <t xml:space="preserve">convenio policia, transporte señor procurador - servicio de transportes pasajeros aérea </t>
  </si>
  <si>
    <t>convenio interadministrativo</t>
  </si>
  <si>
    <t xml:space="preserve">80111605  80111604  80111609 </t>
  </si>
  <si>
    <t>Aplicaccion  el analisis e interpretacion de la bateria de instrumentos para la evaluacion de factores de riesgo psicosocial</t>
  </si>
  <si>
    <t>I92</t>
  </si>
  <si>
    <t>PRESTAR POR SUS PROPIOS MEDIOS CON PLENA AUTONOMÍA TÉCNICA Y ADMINISTRATIVA SERVICIOS DE APOYO A LA GESTIÓN A LA OFICINA DE PLANEACIÓN Y EL GRUPO SIM EN LA EJECUCIÓN DEL PLAN PILOTO DEL PROCESO DE ALISTAMIENTO DEL SISTEMA DE INFORMACIÓN MISIONAL, MEDIANTE EL REGISTRO DE ETAPAS PROCESALES DISCIPLINARIAS, TOMA DE TIEMPOS DE REGISTRO Y VERIFICACIÓN DE ESTABILIDAD DE LA PLATAFORMA TECNOLÓGICA, QUE CONTRIBUYA A DESARROLLAR LA INTEROPERABILIDAD, PRUEBAS E IMPLEMENTACIÓN DE LOS SISTEMAS DE INFORMACIÓN SIM – STRATEGOS EN EL MARCO DEL PROYECTO DE INVERSIÓN DENOMINADO “MEJORAMIENTO DE LA GESTIÓN INSTITUCIONAL DE LA PROCURADURÍA GENERAL DE LA NACIÓN A NIVEL NACIONAL” CON BPIN 2018011000064.</t>
  </si>
  <si>
    <t>Efraín Alberto Becerra Gómez                                                                                                                                                   Secretaria  General                                                                                                                                                                           Tel 5878750 ext. 10703</t>
  </si>
  <si>
    <t>Edna Julieta Riveros -Jefe Oficina Jurídica-, Ext 11036</t>
  </si>
  <si>
    <t>07 meses</t>
  </si>
  <si>
    <t>FEBRERO</t>
  </si>
  <si>
    <t>ABRIL</t>
  </si>
  <si>
    <t>MAYO</t>
  </si>
  <si>
    <t>MARZO</t>
  </si>
  <si>
    <t>JUNIO</t>
  </si>
  <si>
    <t xml:space="preserve">ABRIL </t>
  </si>
  <si>
    <t>mayp</t>
  </si>
  <si>
    <t xml:space="preserve">PRESTACIÓN DE SERVICIOS DE APOYO LOGÍSTICO PARA EL DESARROLLO DE ESTRATEGIAS FORMATIVAS Y DE COMUNICACIÓN ORIENTADAS AL DESPLIEGUE NACIONAL DEL SISTEMA DE GESTIÓN DE LA CALIDAD ACTUALIZADO DE LA PROCURADURÍA GENERAL DE LA NACIÓN, EN EL MARCO PROYECTO DE INVERSIÓN DENOMINADO “MEJORAMIENTO DE LA GESTIÓN INSTITUCIONAL DE LA PROCURADURÍA GENERAL DE LA NACIÓN A NIVEL NACIONAL” CON BPIN 201801100064. </t>
  </si>
  <si>
    <t>Junio de 2019</t>
  </si>
  <si>
    <t>81112204        81112210</t>
  </si>
  <si>
    <t>81111811    81111812     81112204</t>
  </si>
  <si>
    <t>55121606      14111537   55121608   44103124</t>
  </si>
  <si>
    <t>81141503   81141804   84111600</t>
  </si>
  <si>
    <t>80141614     83121701     83121702     83121703     83121704</t>
  </si>
  <si>
    <t>81112204   81112210</t>
  </si>
  <si>
    <t>80101603  81101513  81101505  81101514</t>
  </si>
  <si>
    <t>80101603    81101513    81101505     81101514</t>
  </si>
  <si>
    <t>40101701    72101511   72151207</t>
  </si>
  <si>
    <t>70111703      72101501   72101505   72101507   72101508   72101510   72101516   72102103    72102106   72102900   72103300   72121101    72121103</t>
  </si>
  <si>
    <t>93101607       80111713</t>
  </si>
  <si>
    <t>80111616   80101504    80101505 80101507   80101508   80101509</t>
  </si>
  <si>
    <t>REGALIAS</t>
  </si>
  <si>
    <t xml:space="preserve">Prestar por sus propios medios, con plena autonomía técnica y administrativa los servicios profesionales  para el apoyo al grupo de apoyo técnico para la vigilancia integral al sistema general de regalías, en la coordinación de los ejes:  Asuntos disciplinarios y Asuntos preventivos conforme a la Resolución 376 de 2019 </t>
  </si>
  <si>
    <t>Funcionamiento SGR -bienio 2019-2020</t>
  </si>
  <si>
    <t>Jose Alirio Salinas, Oficina de Planeación 
Tel. 5878750 ext. 10910</t>
  </si>
  <si>
    <t>R1</t>
  </si>
  <si>
    <t>80111605
80111604
80111609
80111608</t>
  </si>
  <si>
    <t>Prestar por sus propios medios, con plena autonomía técnica y administrativa los servicios profesionales  al grupo de apoyo técnico para la vigilancia integral al Sistema General de Regalías, en el eje de apoyo “plataforma de información y administración de recursos”.</t>
  </si>
  <si>
    <t>R2</t>
  </si>
  <si>
    <t>Prestar por sus propios medios con plena autonomía técnica y administrativa servicios profesionales a la oficina jurídica de la procuraduría general de la nación en los asuntos que se adelanten para la vigilancia integral al sistema general de regalías.</t>
  </si>
  <si>
    <t>R3</t>
  </si>
  <si>
    <t>Prestar por sus propios medios, con plena autonomía técnica y administrativa los servicios profesionales para el apoyo al grupo de apoyo técnico para la vigilancia integral al sistema general de regalías, en la coordinación del eje:  asuntos disciplinarios conforme a la Resolución 376 de 2019</t>
  </si>
  <si>
    <t>R4</t>
  </si>
  <si>
    <t>R5</t>
  </si>
  <si>
    <t>Prestar por sus propios medios, con plena autonomía técnica y administrativa los servicios profesionales  para el apoyo al grupo de apoyo técnico para la vigilancia integral al sistema general de regalías, en la coordinación del eje: Asuntos preventivos conforme a la Resolución 376 de 2019</t>
  </si>
  <si>
    <t>R6</t>
  </si>
  <si>
    <t>R7</t>
  </si>
  <si>
    <t>agosto</t>
  </si>
  <si>
    <t xml:space="preserve"> 9,5 meses</t>
  </si>
  <si>
    <t>si</t>
  </si>
  <si>
    <t>Agosto</t>
  </si>
  <si>
    <t>Junio</t>
  </si>
  <si>
    <t>Abril</t>
  </si>
  <si>
    <t xml:space="preserve">cancelado </t>
  </si>
  <si>
    <t xml:space="preserve">cancelado  se realizara adicion </t>
  </si>
  <si>
    <t>Prestar por sus propios medios, con plena autonomía técnica y administrativa, los servicios profesionales de apoyo a la procuraduría delegada para la vigilancia preventiva de la función pública, para la recopilación y el análisis de información para la propuesta de recomendaciones para la vigilancia preventiva para la contratación estatal realizada por la PGN.</t>
  </si>
  <si>
    <t>Prestar por sus propios medios, con plena autonomía técnica y administrativa, los servicios profesionales de apoyo a la procuraduría delegada para la vigilancia preventiva de la función pública, para el levantamiento, procesamiento y análisis de la información necesaria en la elaboración de una propuesta de identificación, focalización y priorización del ejercicio de la función preventiva.</t>
  </si>
  <si>
    <t>Prestar por sus propios medios con plena autonomía técnica y administrativa servicios profesionales de apoyo a la oficina de planeación en el análisis económico, estadístico y geográfico diferencial en el proceso de implementación y puesta en marcha de la unidad de gestión de información en el marco del proyecto de inversión denominado “mejoramiento de la gestión institucional de la procuraduría general de la nación a nivel nacional” con BPIN 2018011000064</t>
  </si>
  <si>
    <t>Prestar por sus propios medios con plena autonomía técnica y administrativa servicios profesionales de apoyo a la oficina de planeación en el análisis estadístico y geográfico diferencial de la gestión misional de la procuraduría general de la nación que contribuya a implementar la unidad de gestión de información en la entidad.</t>
  </si>
  <si>
    <t>Prestar por sus propios medios con plena autonomía técnica y administrativa servicios profesionales de apoyo a la oficina de planeación en analizar y transformar los datos derivados de los productos de la unidad de gestión de información en estructuras visuales con el fin de generar sistemas de información y procesos de comunicación estratégica y gestor de mensajes visuales.</t>
  </si>
  <si>
    <t>I93</t>
  </si>
  <si>
    <t>I94</t>
  </si>
  <si>
    <t>I95</t>
  </si>
  <si>
    <t>I96</t>
  </si>
  <si>
    <t>I97</t>
  </si>
  <si>
    <t>I98</t>
  </si>
  <si>
    <t>I99</t>
  </si>
  <si>
    <t>I100</t>
  </si>
  <si>
    <t>I101</t>
  </si>
  <si>
    <t>I102</t>
  </si>
  <si>
    <t>Servicios de consultoría para asesorar las estrategias de gestión de la información que adelanta la Procuraduría General de la Nación, en el marco del Fortalecimiento de la entidad y su plan estratégico institucional.</t>
  </si>
  <si>
    <t>Servicios de consultoría para asesorar las acciones del Programa Fortalecimiento de la Gestión Institucional, tendientes al desarrollo del expediente electrónico de la Procuraduría General de la Nación</t>
  </si>
  <si>
    <t>CD - Contratación Directa</t>
  </si>
  <si>
    <t>CCV - Comparación de Hojas de Vida</t>
  </si>
  <si>
    <t>6,5 meses</t>
  </si>
  <si>
    <t>I103</t>
  </si>
  <si>
    <t>I104</t>
  </si>
  <si>
    <t>I105</t>
  </si>
  <si>
    <t>Brindar asistencia técnica a la Oficina de Sistemas de la PGN en materia de tecnología de información, en desarrollo de las actividades previstas en el contrato de préstamo 4443 OC-CO financiado por el Banco Interamericano de Desarrollo.</t>
  </si>
  <si>
    <t xml:space="preserve">Promoción o capacitación en conflicto de interés a funcionarios de la Procuraduría General de la Nación </t>
  </si>
  <si>
    <t>I106</t>
  </si>
  <si>
    <t>I107</t>
  </si>
  <si>
    <t>Recepcion y entrega de correspondencia</t>
  </si>
  <si>
    <t>7 MESES</t>
  </si>
  <si>
    <t>mínima cuantía</t>
  </si>
  <si>
    <t>prestación servicios</t>
  </si>
  <si>
    <t>Nelson Herrera, Oficina de Sistemas</t>
  </si>
  <si>
    <t>I108</t>
  </si>
  <si>
    <t>I109</t>
  </si>
  <si>
    <t>Seleccionar al contratista que preste el servicio de actualización e implementación del sistema de correo electrónico en la nube (Microsoft Office 365) integrada con el correo electrónico actual de la PGN</t>
  </si>
  <si>
    <t>Prestar por sus propios medios con plena autonomía técnica y administrativa sus servicios para la actualización, edición, modernización y publicación de contenidos del portal WEB de la entidad en concordancia con la estrategia de divulgación de la PGN</t>
  </si>
  <si>
    <t>Adquisicion de 24 cartuchos de cintas magneticas para almacenamiento</t>
  </si>
  <si>
    <t>56111513 56101510 56111507 56101706 56112102 56112104 56101708</t>
  </si>
  <si>
    <t>Seleccionar el contratista que entregue a título de compraventa a precios unitarios fijos, el sistema de oficina abierta, elementos de almacenamiento y mobiliario en general para las oficinas del grupo de apoyo técnico para la vigilancia integral al Sistema General de Regalías de la Procuraduría General de la Nación.</t>
  </si>
  <si>
    <t>44122101
14111519
44122011
44122100
14111500
44121904</t>
  </si>
  <si>
    <t>SUMINISTRO DE PAPELERIA Y UTILES DE OFICINA PARA EL GRUPO DE FUNCIONARIOS A CARGO DEL CONTROL DE REGALÍAS DE LA PROCURADURÍA GENERAL DE LA NACIÓN</t>
  </si>
  <si>
    <t>ADQUISICIÓN DE CONSUMIBLES DE IMPRESIÓN PARA EL GRUPO DE FUNCIONARIOS A CARGO DEL CONTROL DE REGALÍAS DE LA PROCURADURÍA GENERAL DE LA NACIÓN</t>
  </si>
  <si>
    <t xml:space="preserve">ARRENDAMIENTOS  DE BIENES INMUEBLES </t>
  </si>
  <si>
    <t xml:space="preserve">Prestar por sus propios medios, con plena autonomía técnica y administrativa los servicios de apoyo a la gestión  al Grupo de Apoyo Técnico para la Vigilancia Integral al Sistema General de Regalías, en el eje  Asuntos disciplinarios conforme a la Resolución 376 de 2019” </t>
  </si>
  <si>
    <t>ADQUISICIÓN Y CONFIGURACIÓN DE EQUIPOS DE CÓMPUTO DE ESCRITORIO Y COMPUTADORES PORTÁTILES A TÍTULO DE COMPRAVENTA EN EL MERCADO DE COMPRAS PÚBLICAS DE LA BOLSA MERCANTIL DE COLOMBIA S.A CON DESTINO A LA PROCURADURÍA GENERAL DE LA NACIÓN</t>
  </si>
  <si>
    <t>Prestar por sus propios medios, con plena autonomía técnica y administrativa los servicios profesionales  al Grupo de Apoyo Técnico para la Vigilancia Integral al Sistema General de Regalías como soporte de la coordinación del eje Asuntos disciplinarios conforme a la Resolución 376 de 2019”.</t>
  </si>
  <si>
    <t>Prestar por sus propios medios, con plena autonomía técnica y administrativa los servicios de apoyo a la gestión  al Grupo de Apoyo Técnico para la Vigilancia Integral al Sistema General de Regalías, en el eje  Asuntos preventivos conforme a la Resolución 376 de 2019.</t>
  </si>
  <si>
    <t xml:space="preserve">Prestar por sus propios medios, con plena autonomía técnica y administrativa los servicios profesionales  al Grupo de Apoyo Técnico para la Vigilancia Integral al Sistema General de Regalías, como soporte de la coordinación del eje Asuntos preventivos conforme a la Resolución 376 de 2019. </t>
  </si>
  <si>
    <t xml:space="preserve">Prestar por sus propios medios, con plena autonomía técnica y administrativa los servicios profesionales  a la Coordinación del Grupo de Apoyo Técnico para la Vigilancia Integral al Sistema General de Regalías en seguimiento a la ejecución de los recursos del SGR. </t>
  </si>
  <si>
    <t>Prestar por sus propios medios, con plena autonomía técnica y administrativa los servicios profesionales al Grupo de Apoyo Técnico para la Vigilancia Integral al Sistema General de Regalías, en el eje Plataforma de información y administración de recursos como soporte en el desarrollo de la arquitectura tecnológica.</t>
  </si>
  <si>
    <t>SUBASTA INVERSA</t>
  </si>
  <si>
    <t>junio de 2019</t>
  </si>
  <si>
    <t>ORDEN DE COMPRA</t>
  </si>
  <si>
    <t>Junio  de 2019</t>
  </si>
  <si>
    <t xml:space="preserve">contratación directa </t>
  </si>
  <si>
    <t xml:space="preserve">Bolsa mercantil </t>
  </si>
  <si>
    <t>44103103       44103105 44103109       44103112</t>
  </si>
  <si>
    <t>Jose Alirio Salinas Oficina de planeación, Tel. 5878750 ext  10910</t>
  </si>
  <si>
    <t>R8</t>
  </si>
  <si>
    <t>R9</t>
  </si>
  <si>
    <t>R10</t>
  </si>
  <si>
    <t>R12</t>
  </si>
  <si>
    <t>R15</t>
  </si>
  <si>
    <t>R16</t>
  </si>
  <si>
    <t>R17</t>
  </si>
  <si>
    <t>R18</t>
  </si>
  <si>
    <t>R19</t>
  </si>
  <si>
    <t>R20</t>
  </si>
  <si>
    <t>R21</t>
  </si>
  <si>
    <t>R22</t>
  </si>
  <si>
    <t>R23</t>
  </si>
  <si>
    <t>Prestar por sus propios medios con plena autonomia tecnica y administrativa servicios profesionales de apoyo a la Secretaria General y la Oficina Juridica  de la PGN en la actualizacion del  proceso de Gestion Contractual.</t>
  </si>
  <si>
    <t>Prestar por sus propios medios, con plena autonomía técnica y administrativa los servicios profesionales  al grupo de apoyo técnico para la vigilancia integral al sistema general de regalías,  como soporte de la coordinacion del eje de apoyo “asuntos disciplinarios conforme a la Resolución 376 de 2019”.</t>
  </si>
  <si>
    <t>Prestar por sus propios medios, con plena autonomía técnica y administrativa los servicios profesionales  al grupo de apoyo técnico para la vigilancia integral al sistema general de regalías, como soporte del eje de apoyo “asuntos preventivos”.</t>
  </si>
  <si>
    <t>Arrendamiento de inmueble en el municipio de Guadas</t>
  </si>
  <si>
    <t>24 meses</t>
  </si>
  <si>
    <t>por solicitar</t>
  </si>
  <si>
    <t xml:space="preserve">cancelado  se realizara pcon recursos de inversion </t>
  </si>
  <si>
    <t>Andrea Ortega, Grupo de Gestion de  la Seguridad  en el trabajo
Tel. 5878750 ext. 10620</t>
  </si>
  <si>
    <t>R24</t>
  </si>
  <si>
    <t xml:space="preserve">Prestar por sus propios medios, con plena autonomía técnica y administrativa los servicios de apoyo a la gestión del grupo de apoyo técnico para la vigilancia integral al sistema general de regalías, como soporte en actividades operativas, logísticas y asistenciales del eje plataforma de información y administración de recursos. </t>
  </si>
  <si>
    <t>I110</t>
  </si>
  <si>
    <t>I111</t>
  </si>
  <si>
    <t>Prestar por sus propios medios con plena autonomía técnica y administrativa servicios profesionales de apoyo a la Oficina de Sistemas, en las actividades correspondientes el levantamiento  de requerimientos, análisis, diseño, construcción  de bodegas de datos y visualización de información para la toma de decisiones. así como soporte técnico y administración de las herramientas de inteligencia  de negocios  de la PGN</t>
  </si>
  <si>
    <t>Elaboración de guías sectoriales o temáticas para fortalecer las capacidades técnicas de los funcionarios de la PGN en desarrollo de la gestión misional</t>
  </si>
  <si>
    <t>septiembre</t>
  </si>
  <si>
    <t>Análisis, diseño, implementación y puesta en marcha de un modelo de gobierno de datos, datos abiertos e inteligencia de negocios y analítica, para la Procuraduría General de la Nación – PGN</t>
  </si>
  <si>
    <t>16  meses</t>
  </si>
  <si>
    <t>Servicios de fábrica de software para el desarrollo, mejoras e interoperabilidad de los sistemas de información de la PGN</t>
  </si>
  <si>
    <t>Auditoría Financiera al Programa de Fortalecimiento de la Gestión Institucional de la PGN</t>
  </si>
  <si>
    <t xml:space="preserve">Adquisición de equipos para usuario final (cómputo, escáners, impresión, visualización) de la Procuraduría General de la Nación </t>
  </si>
  <si>
    <t>Implementación de solución de procesamiento y almacenamiento de datos</t>
  </si>
  <si>
    <t>Servicios de consultoría para asesorar y apoyar la Gerencia del Programa de Fortalecimiento de la Gestión Institucional de la Procuraduría General de la Nación que se financia con recursos del Contrato de Préstamo BID 4443/OC-CO, en lo relacionado con la planeación y monitoreo del programa.</t>
  </si>
  <si>
    <t>Servicios de consultoría para asesorar y apoyar la Gerencia del Programa de Fortalecimiento de la Gestión Institucional de la Procuraduría General de la Nación que se financia con recursos del contrato de préstamo BID 4443/OC-CO, en lo relacionado con la gestión financiera y apoyar los procesos de planeación, ejecución y seguimiento, en el marco de sus competencias </t>
  </si>
  <si>
    <t>Servicios de consultoría para asesorar y apoyar la Gerencia del Programa de Fortalecimiento de la Gestión Institucional de la Procuraduría General de la Nación que se financia con recursos del Contrato de Préstamo BID 4443/OC-CO, en lo relacionado con la gestión de adquisiciones y apoyar los procesos de planeación, ejecución y seguimiento, en el marco de sus competencias </t>
  </si>
  <si>
    <t>15 meses</t>
  </si>
  <si>
    <t>12,5  meses</t>
  </si>
  <si>
    <t>CP- Comparación de precios</t>
  </si>
  <si>
    <t>I112</t>
  </si>
  <si>
    <t>I113</t>
  </si>
  <si>
    <t>I114</t>
  </si>
  <si>
    <t>I115</t>
  </si>
  <si>
    <t>I116</t>
  </si>
  <si>
    <t>Arrendamiento de inmueble en el municipio de Funza</t>
  </si>
  <si>
    <t>Prestar servicios profesionales a la Procuraduría Delegada para Asuntos Civiles y laborales con la finalidad de diseñar e implementar una herramienta para la obtención de datos relacionados con la gestión realizada por los funcionarios de la dependencia, así como brindar apoyo en la actualización de los procesos, procedimientos y formatos que hacen parte del sistema de gestión de calidad delegada, en el marco del proyecto de Mejoramiento de la Gestión Institucional de la PGN a Nivel nacional Código BPIN 2018011000064</t>
  </si>
  <si>
    <t xml:space="preserve">5 meses </t>
  </si>
  <si>
    <t>Maria isabel Posada Corpas, Delegada  Asuntos iviles y laborales 
Tel. 5878750 ext. 11701</t>
  </si>
  <si>
    <t>Prestar por sus propios medios con plena autonomía técnica y administrativa sus servicios profesionales especializados para participar en la discusión, fichas técnicas y elaboración de los lineamientos que permitan cerrar la brecha para la implementación del expediente   electrónico en los procesos misionales priorizados por la entidad.</t>
  </si>
  <si>
    <t xml:space="preserve">Prestar por sus propios medios con plena autonomía técnica y administrativa sus servicios profesionales de apoyo a la Oficina de Sistemas, orientado al análisis y revisión de la normatividad y líneas jurisprudenciales relacionadas con la actualización de la plataforma de gestión documental de acuerdo con la normatividad jurídica y del Archivo General de la Nación, para los procesos misionales   priorizados por la Procuraduría General de la Nación. </t>
  </si>
  <si>
    <t>I117</t>
  </si>
  <si>
    <t>I118</t>
  </si>
  <si>
    <t>I119</t>
  </si>
  <si>
    <t>Prestar por sus propios medios con plena autonomía técnica y administrativa sus servicios profesionales de apoyo a la Oficina de Sistemas a fin de aportar los insumos tecnológicos a nivel operativo necesarios para actualizar la plataforma de gestión documental modelando y optimizando los procesos misionales priorizados por la Procuraduría General de la Nación</t>
  </si>
  <si>
    <t>I120</t>
  </si>
  <si>
    <t>Prestar por sus propios medios con plena autonomía técnica y administrativa sus servicios profesionales de apoyo a la Oficina de Sistemas para actualizar la plataforma de gestión documental de la Procuraduría General de la Nación, diseñando y optimizando el proceso de digitalización de hojas de vida.</t>
  </si>
  <si>
    <t>Prestar por sus propios medios con plena autonomía técnica y administrativa sus servicios profesionales de apoyo a la Oficina de Sistemas para actualizar e implementar en la plataforma de gestión documental de la Procuraduría General de la Nación, el modelamiento en el BPMN (business process modeling notation) la lógica del proceso   de digitalización de hojas de vida.</t>
  </si>
  <si>
    <t>I121</t>
  </si>
  <si>
    <t>I122</t>
  </si>
  <si>
    <t>R25</t>
  </si>
  <si>
    <t>I123</t>
  </si>
  <si>
    <t>PRESTAR POR SUS PROPIOS MEDIOS, CON PLENA AUTONOMÍA TÉCNICA Y ADMINISTRATIVA LOS SERVICIOS DE APOYO A LA OFICINA JURÍDICA DE LA PROCURADURÍA GENERAL DE LA NACIÓN, COMO SOPORTE EN ACTIVIDADES OPERATIVAS, LOGÍSTICAS Y ASISTENCIALES DENTRO DE LOS ASUNTOS QUE SE ADELANTEN PARA LA VIGILANCIA INTEGRAL AL SISTEMA GENERAL DE REGALÍAS.</t>
  </si>
  <si>
    <t xml:space="preserve">Aunar esfuerzos para la prevención de la corrupción en la Procuraduría General de la Nación a través de herramientas técnicas que permitan la debida gestión de conflictos  de interés y de integridad de la entidad   </t>
  </si>
  <si>
    <t>Convenio de cooperación</t>
  </si>
  <si>
    <t>18 MESES</t>
  </si>
  <si>
    <t>ACUERDO MARCO</t>
  </si>
  <si>
    <t>R26</t>
  </si>
  <si>
    <t>Diseño e implementacion  de  un proyecto piloto basado en la tecnología blockchain  para PGN</t>
  </si>
  <si>
    <t>Diseño  e implementación de medios no convencionales  de presencia institucional (unidades móviles para atención ciudadana)  para la PGN</t>
  </si>
  <si>
    <t>Apoyar a la PGN ejerciendo las actividades relacionadas con la gerencia de la unidad ejecutora del Programa de Fortalecimiento de la Gestion Institucional, contrato de prestamo BID4443/OC-CO</t>
  </si>
  <si>
    <t>5  meses</t>
  </si>
  <si>
    <t>I124</t>
  </si>
  <si>
    <t>Wilson  Alejandro Martinez Sanchez, Delegada  para la Defensa del Patrimonio  Publíco, la Transparencia y la Integridad 
Tel. 5878750 ext. 11800</t>
  </si>
  <si>
    <t>3  meses</t>
  </si>
  <si>
    <t>GRUPO DE APOYO TÉCNICO PARA LA VIGILANCIA INTEGRAL AL SISTEMA GENERAL DE REGALÍAS (SGR), PARA LA PLANEACIÓN, EJECUCIÓN, VERIFICACIÓN Y MEJORAMIENTO DE LOS PROCESOS DE LA COORDINACIÓN DEL EJE DE ASUNTOS DISCIPLINARIOS CONFORME A LA RESOLUCIÓN 376 DE 2019.</t>
  </si>
  <si>
    <t>PRESTAR POR SUS PROPIOS MEDIOS, CON PLENA AUTONOMÍA TÉCNICA Y ADMINISTRATIVA LOS SERVICIOS PROFESIONALES AL GRUPO DE APOYO TÉCNICO PARA LA VIGILANCIA INTEGRAL AL SISTEMA GENERAL DE REGALÍAS (SGR), PARA LA PLANEACIÓN, EJECUCIÓN, VERIFICACIÓN Y MEJORAMIENTO DE LOS PROCESOS DE LA COORDINACIÓN DEL EJE DE ASUNTOS PREVENTIVOS CONFORME A LA RESOLUCIÓN 376 DE 2019.</t>
  </si>
  <si>
    <t>PRESTAR POR SUS PROPIOS MEDIOS, CON PLENA AUTONOMÍA TÉCNICA Y ADMINISTRATIVA LOS SERVICIOS PROFESIONALES AL GRUPO DE APOYO TÉCNICO PARA LA VIGILANCIA INTEGRAL AL SISTEMA GENERAL DE REGALÍAS (SGR), PARA LA EJECUCIÓN, VERIFICACIÓN Y MEJORAMIENTO DE LOS PROCESOS DE LA COORDINACIÓN DEL EJE DE ASUNTOS PREVENTIVOS CONFORME A LA RESOLUCIÓN 376 DE 2019.</t>
  </si>
  <si>
    <t>PRESTAR POR SUS PROPIOS MEDIOS, CON PLENA AUTONOMÍA TÉCNICA Y ADMINISTRATIVA LOS SERVICIOS PROFESIONALES AL GRUPO DE APOYO TÉCNICO PARA LA VIGILANCIA INTEGRAL AL SISTEMA GENERAL DE REGALÍAS (SGR), PARA LA EJECUCIÓN Y VERIFICACIÓN DE LOS PROCESOS DE LA COORDINACIÓN  DEL EJE DE ASUNTOS PREVENTIVOS CONFORME A LA RESOLUCIÓN 376 DE 2019.</t>
  </si>
  <si>
    <t>PRESTAR POR SUS PROPIOS MEDIOS, CON PLENA AUTONOMÍA TÉCNICA Y ADMINISTRATIVA LOS SERVICIOS PROFESIONALES AL GRUPO DE APOYO TÉCNICO PARA LA VIGILANCIA INTEGRAL AL SISTEMA GENERAL DE REGALÍAS (SGR), PARA LA EJECUCIÓN DE LOS PROCESOS DE LA COORDINACIÓN DEL EJE DE ASUNTOS PREVENTIVOS CONFORME A LA RESOLUCIÓN 376 DE 2019.</t>
  </si>
  <si>
    <t>PRESTAR POR SUS PROPIOS MEDIOS, CON PLENA AUTONOMÍA TÉCNICA Y ADMINISTRATIVA LOS SERVICIOS PROFESIONALES AL GRUPO DE APOYO TÉCNICO PARA LA VIGILANCIA INTEGRAL AL SISTEMA GENERAL DE REGALÍAS (SGR), PARA LA PLANEACIÓN, EJECUCIÓN, VERIFICACIÓN Y MEJORAMIENTO DE LOS PROCESOS DE LA COORDINACIÓN DE LOS EJES DE ASUNTOS PREVENTIVOS Y DISCIPLINARIOS A NIVEL REGIONAL CONFORME A LA RESOLUCIÓN 376 DE 2019.</t>
  </si>
  <si>
    <t>PRESTAR POR SUS PROPIOS MEDIOS, CON PLENA AUTONOMÍA TÉCNICA Y ADMINISTRATIVA LOS SERVICIOS PROFESIONALES AL GRUPO DE APOYO TÉCNICO PARA LA VIGILANCIA INTEGRAL AL SISTEMA GENERAL DE REGALÍAS (SGR), PARA LA EJECUCIÓN, VERIFICACIÓN Y MEJORAMIENTO DE LOS PROCESOS DE LA COORDINACIÓN DE LOS EJES DE ASUNTOS PREVENTIVOS Y DISCIPLINARIOS A NIVEL REGIONAL CONFORME A LA RESOLUCIÓN 376 DE 2019.</t>
  </si>
  <si>
    <t>PRESTAR POR SUS PROPIOS MEDIOS, CON PLENA AUTONOMÍA TÉCNICA Y ADMINISTRATIVA LOS SERVICIOS PROFESIONALES AL GRUPO DE APOYO TÉCNICO PARA LA VIGILANCIA INTEGRAL AL SISTEMA GENERAL DE REGALÍAS (SGR), PARA LA EJECUCIÓN Y VERIFICACIÓN DE LOS PROCESOS DE LA COORDINACIÓN  DE LOS EJES DE ASUNTOS PREVENTIVOS Y DISCIPLINARIOS A NIVEL REGIONAL CONFORME A LA RESOLUCIÓN 376 DE 2019.</t>
  </si>
  <si>
    <t>PRESTAR POR SUS PROPIOS MEDIOS, CON PLENA AUTONOMÍA TÉCNICA Y ADMINISTRATIVA LOS SERVICIOS PROFESIONALES AL GRUPO DE APOYO TÉCNICO PARA LA VIGILANCIA INTEGRAL AL SISTEMA GENERAL DE REGALÍAS (SGR), PARA LA EJECUCIÓN DE LOS PROCESOS DE LA COORDINACIÓN  DE LOS EJES DE ASUNTOS PREVENTIVOS Y DISCIPLINARIOS A NIVEL REGIONAL CONFORME A LA RESOLUCIÓN 376 DE 2019.</t>
  </si>
  <si>
    <t>PRESTAR POR SUS PROPIOS MEDIOS, CON PLENA AUTONOMÍA TÉCNICA Y ADMINISTRATIVA LOS SERVICIOS PROFESIONALES AL GRUPO DE APOYO TÉCNICO PARA LA VIGILANCIA INTEGRAL AL SISTEMA GENERAL DE REGALÍAS (SGR), PARA LA EJECUCIÓN, VERIFICACIÓN Y MEJORAMIENTO DE LOS PROCESOS DE LA COORDINACIÓN DEL EJE DE ASUNTOS DISCIPLINARIOS CONFORME A LA RESOLUCIÓN 376 DE 2019.</t>
  </si>
  <si>
    <t>PRESTAR POR SUS PROPIOS MEDIOS, CON PLENA AUTONOMÍA TÉCNICA Y ADMINISTRATIVA LOS SERVICIOS PROFESIONALES AL GRUPO DE APOYO TÉCNICO PARA LA VIGILANCIA INTEGRAL AL SISTEMA GENERAL DE REGALÍAS (SGR), PARA LA EJECUCIÓN Y VERIFICACIÓN DE LOS PROCESOS DE LA COORDINACIÓN  DEL EJE DE ASUNTOS DISCIPLINARIOS CONFORME A LA RESOLUCIÓN 376 DE 2019.</t>
  </si>
  <si>
    <t>PRESTAR POR SUS PROPIOS MEDIOS, CON PLENA AUTONOMÍA TÉCNICA Y ADMINISTRATIVA LOS SERVICIOS PROFESIONALES AL GRUPO DE APOYO TÉCNICO PARA LA VIGILANCIA INTEGRAL AL SISTEMA GENERAL DE REGALÍAS (SGR), PARA LA EJECUCIÓN DE LOS PROCESOS DE LA COORDINACIÓN DEL EJE DE ASUNTOS DISCIPLINARIOS CONFORME A LA RESOLUCIÓN 376 DE 2019.</t>
  </si>
  <si>
    <t>PRESTAR POR SUS PROPIOS MEDIOS, CON PLENA AUTONOMÍA TÉCNICA Y ADMINISTRATIVA LOS SERVICIOS PROFESIONALES AL GRUPO DE APOYO TÉCNICO PARA LA VIGILANCIA INTEGRAL AL SISTEMA GENERAL DE REGALÍAS EN LA EXTRACCIÓN, VERIFICACIÓN, SEGUIMIENTO DEL SISTEMA DE INFORMACIÓN MISIONAL DE LA PROCURADURÍA GENERAL DE LA NACIÓN EN EL MARCO DEL SISTEMA GENERAL DE REGALÍAS.</t>
  </si>
  <si>
    <t>Jose Alirio Salinas, Oficina de Planeación 
Tel. 5878750 ext. 10911</t>
  </si>
  <si>
    <t xml:space="preserve">PRESTAR POR SUS PROPIOS MEDIOS, CON PLENA AUTONOMÍA TÉCNICA Y ADMINISTRATIVA LOS SERVICIOS PROFESIONALES A LA PROCURADURÍA GENERAL DE LA NACIÓN EN EL SEGUIMIENTO A LA IMPLEMENTACIÓN DE LA POLÍTICA GENERAL DEL SISTEMA GENERAL DE REGALÍAS. </t>
  </si>
  <si>
    <t>Jose Alirio Salinas, Oficina de Planeación 
Tel. 5878750 ext. 10912</t>
  </si>
  <si>
    <t>R27</t>
  </si>
  <si>
    <t>R28</t>
  </si>
  <si>
    <t>R29</t>
  </si>
  <si>
    <t>R30</t>
  </si>
  <si>
    <t>R31</t>
  </si>
  <si>
    <t>R32</t>
  </si>
  <si>
    <t>R33</t>
  </si>
  <si>
    <t>R35</t>
  </si>
  <si>
    <t>R36</t>
  </si>
  <si>
    <t>R37</t>
  </si>
  <si>
    <t>R38</t>
  </si>
  <si>
    <t>80111605
80111604
80111609
80111609</t>
  </si>
  <si>
    <t>PRESTAR POR SUS PROPIOS MEDIOS, CON PLENA AUTONOMÍA TÉCNICA Y ADMINISTRATIVA LOS SERVICIOS PROFESIONALES COMO SOPORTE A LA ARQUITECTURA DE SOFTWARE EN EL GRUPO DE APOYO TÉCNICO PARA LA VIGILANCIA INTEGRAL AL SISTEMA GENERAL DE REGALÍAS, EN EL EJE PLATAFORMA DE INFORMACIÓN Y ADMINISTRACIÓN DE RECURSOS.</t>
  </si>
  <si>
    <t>Jose Alirio Salinas, Oficina de Planeación 
Tel. 5878750 ext. 10913</t>
  </si>
  <si>
    <t>R39</t>
  </si>
  <si>
    <t>R34</t>
  </si>
  <si>
    <t>R40</t>
  </si>
  <si>
    <t>PRESTAR POR SUS PROPIOS MEDIOS, CON PLENA AUTONOMÍA TÉCNICA Y ADMINISTRATIVA EL APOYO A LA GESTIÓN  AL GRUPO DE VIATICOS EN  LOS PROCESOS ADMINISTRATIVOS CONFORME A LA RESOLUCIÓN 376 DE 2019.</t>
  </si>
  <si>
    <t>R41</t>
  </si>
  <si>
    <t>PRESTAR POR SUS PROPIOS MEDIOS, CON PLENA AUTONOMÍA TÉCNICA Y ADMINISTRATIVA LOS SERVICIOS PROFESIONALES DE SOPORTE EN LA SOLUCIÓN TECNOLÓGICA DE INTELIGENCIA DE NEGOCIOS PARA LA VIGILANCIA INTEGRAL AL SISTEMA GENERAL DE REGALÍAS, EN EL EJE PLATAFORMA DE INFORMACIÓN Y ADMINISTRACIÓN DE RECURSOS.</t>
  </si>
  <si>
    <t>R42</t>
  </si>
  <si>
    <t>SUMINISTRO DE TIQUETES AÉREOS EN VUELOS NACIONALES  MEDIANTE LA PLATAFORMA GDS, A TRAVES DE UNA ASESORÍA PERMANENTE LAS 24 HORAS DEL DÍA, LOS 365 DIAS DEL AÑO, DURANTE LA VIGENCIA DEL CONTRATO, PARA EL DESPLAZAMIENTO DE LOS FUNCIONARIOS DE LA PROCURADURÍA GENERAL DE LA NACIÓN Y CONTRATISTAS ADSCRITOS AL GRUPO DE APOYO TÉCNICO PARA LA VIGILANCIA INTEGRAL AL SISTEMA GENERAL DE REGALÍAS</t>
  </si>
  <si>
    <t xml:space="preserve">prestar por sus propios medios con plena autonomía técnica y administrativa sus  servicios profesionales de apoyo a la oficina de planeación para la implementación de una solución de inteligencia de negocios en la herramienta BI de la entidad a partir de la  consolidación de bases de datos, generación de consultas y reportes de la información con el fin de permitir a las diferentes dependencias de la PGN el acceso y consulta de dicha solución que sirva de apoyo para el seguimiento y consulta a las mediciones realizadas por la unidad de gestión de información en el marco del proyecto de inversión denominado “mejoramiento de la gestión institucional de la procuraduría general de la nación a nivel nacional” con BPIN 2018011000064. </t>
  </si>
  <si>
    <t xml:space="preserve">Prestar por sus propios medios con plena autonomía técnica y administrativa sus  servicios profesionales de apoyo a la oficina de planeación para la implementación de una solución de inteligencia de negocios en la herramienta BI de la entidad a partir de la  consolidación de bases de datos, generación de consultas y reportes de la información con el fin de permitir a las diferentes dependencias de la PGN el acceso y consulta de dicha solución que sirva de apoyo para el seguimiento y consulta a las mediciones realizadas por la unidad de gestión de información en el marco del proyecto de inversión denominado “mejoramiento de la gestión institucional de la procuraduría general de la nación a nivel nacional” con BPIN 2018011000064. </t>
  </si>
  <si>
    <t>2,5 meses</t>
  </si>
  <si>
    <t>Diseñar y Virtualizar la guía de la función preventiva de la Procuraduría General de la Nación</t>
  </si>
  <si>
    <t>SCC- Selección Basada en la Calificación de los Consultores</t>
  </si>
  <si>
    <t>I125</t>
  </si>
  <si>
    <t xml:space="preserve">Capacitación presencial  a sujetos obligados por la ley de transparencia y acceso a la información pública </t>
  </si>
  <si>
    <t>cancelado</t>
  </si>
  <si>
    <t>Prestar los servicios como operador logístico para la organización y ejecución de eventos y demás actividades requeridas que programe la Procuraduría General de la Nación en el desarrollo del Programa del Fortalecimiento de la Gestión Institucional (Préstamo BID 4443 OC-CO)</t>
  </si>
  <si>
    <t>12  meses</t>
  </si>
  <si>
    <t>I126</t>
  </si>
  <si>
    <t>13 meses</t>
  </si>
  <si>
    <t>I127</t>
  </si>
  <si>
    <t>Servicios De Consultoría para realizar La Actualización Del Manual De Conciliación En Materia Civil y Comercial De La Procuraduría General De La Nación – PGN.</t>
  </si>
  <si>
    <t>Servicios De Consultoría para asesorar y apoyar a las dependencias de la PGN en las actividades requeridas para la implementación de la estrategia de Gestión del Cambio y la recepción de los productos resultantes de la misma.</t>
  </si>
  <si>
    <t>Servicios De Consultoría para asesorar y apoyar la articulación de las iniciativas de alto impacto que se adelanten en el marco del Programa de Fortalecimiento de la Gestión Institucional de la PGN, desde un enfoque estratégico del programa y del PEI .</t>
  </si>
  <si>
    <t>Diseño e Implementacion de un laboratorio de innovación pública en desarrollo de la linea de Gestión del conocimiento del modelo integrado de Gestión de la PGN</t>
  </si>
  <si>
    <t>Servicios de consultoría para asesorar y apoyar las actividades requeridas para la identificación de riesgos en la contratación pública</t>
  </si>
  <si>
    <t>04  meses</t>
  </si>
  <si>
    <t>I128</t>
  </si>
  <si>
    <t>I129</t>
  </si>
  <si>
    <t>I130</t>
  </si>
  <si>
    <t>I131</t>
  </si>
  <si>
    <t>I132</t>
  </si>
  <si>
    <t>COMPRAVENTA DE MOBILIARIO DE OFICINA</t>
  </si>
  <si>
    <t>2 MESES</t>
  </si>
  <si>
    <t>Servicios de bienestar social Nivel Territorial</t>
  </si>
  <si>
    <t>Andrea Socarrás, Coordinadora Grupo Bienestar tel. 5878750 ext. 10660 - Yenny Elizabeth Castañeda Ramirez, Profesional Grupo Bienestar tel. 5878750 ext. 10633, Jehimy Marcela Ramos Ortiz, , Profesional Grupo Bienestar tel. 5878750 ext. 10618 y Jenny Patricia Martinez Ardila, Profesional Grupo Bienestar tel. 5878750 ext. 10678</t>
  </si>
  <si>
    <t>Compra venta elementos para el consultorio médico</t>
  </si>
  <si>
    <t>Contratación Mínima Cuantía</t>
  </si>
  <si>
    <t>Recursos por definir</t>
  </si>
  <si>
    <t>Andrea Socarrás, Coordinadora Grupo Bienestar tel. 5878750 ext. 10660 - Oscar Alejandro Romero Falla, Asesor Grupo Bienestar tel. 5878750 ext. 10648</t>
  </si>
  <si>
    <t xml:space="preserve">55121715
</t>
  </si>
  <si>
    <t xml:space="preserve">BANDERAS Y ACCESORIOS
</t>
  </si>
  <si>
    <t>SEPTIEMBRE</t>
  </si>
  <si>
    <t>MINIMA CUANTÍA</t>
  </si>
  <si>
    <t xml:space="preserve"> ASTAS O PARTES O ACCESORIOS</t>
  </si>
  <si>
    <t>Prestar por sus propios medios, con plena autonomía técnica y administrativa, los servicios profesionales de apoyo a la Procuraduría Delegada para Asuntos Civiles y Laborales en la elaboración de una propuesta de recomendaciones de política pública actualizada en materia de protección, defensa y recuperación de bienes de uso público en zonas de playa y terrenos de bajamar, de cara a los postulados del Plan Nacional de Desarrollo 2018—2022.  “MEJORAMIENTO DE LA GESTIÓN INSTITUCIONAL DE LA PROCURADURÍA GENERAL DE LA NACIÓN A NIVEL NACIONAL” con BPIN 2018011000064.</t>
  </si>
  <si>
    <t>05  meses</t>
  </si>
  <si>
    <t>I133</t>
  </si>
  <si>
    <t>PRESTAR POR SUS PROPIOS MEDIOS CON PLENA AUTONOMÍA TÉCNICA Y ADMINISTRATIVA SERVICIOS PROFESIONALES DE APOYO A LA OFICINA DE PLANEACIÓN EN LA DETERMINACIÓN DE LOS ASPECTOS JURÍDICOS PARA LA DEFINICIÓN, PLANEACIÓN E IMPLEMENTACIÓN DE LOS PROCESOS ASOCIADOS AL PROGRAMA DE REFORZAMIENTO ESTRUCTURAL Y SEDE ALTERNA DE LA PROCURADURÍA GENERAL DE LA NACIÓN A NIVEL CENTRAL EN EL MARCO DEL PROYECTO DE INVERSIÓN DENOMINADO “MEJORAMIENTO DE LA GESTIÓN INSTITUCIONAL DE LA PROCURADURÍA GENERAL DE LA NACIÓN A NIVEL NACIONAL” CON BPIN 2018011000064.</t>
  </si>
  <si>
    <t>80111501
80101507</t>
  </si>
  <si>
    <t>PRESTAR POR SUS PROPIOS MEDIOS CON PLENA AUTONOMÍA TÉCNICA Y ADMINISTRATIVA SERVICIOS PROFESIONALES DE APOYO A LA OFICINA DE PLANEACIÓN EN LA DETERMINACIÓN DE LOS ASPECTOS FINANCIEROS PARA LA DEFINICIÓN, PLANEACIÓN E IMPLEMENTACIÓN DE LOS PROCESOS ASOCIADOS AL PROGRAMA DE REFORZAMIENTO ESTRUCTURAL Y SEDE ALTERNA DE LA PROCURADURÍA GENERAL DE LA NACIÓN A NIVEL CENTRAL EN EL MARCO DEL PROYECTO DE INVERSIÓN DENOMINADO “MEJORAMIENTO DE LA GESTIÓN INSTITUCIONAL DE LA PROCURADURÍA GENERAL DE LA NACIÓN A NIVEL NACIONAL” CON BPIN 2018011000064.</t>
  </si>
  <si>
    <t>PRESTAR POR SUS PROPIOS MEDIOS CON PLENA AUTONOMÍA TÉCNICA Y ADMINISTRATIVA SERVICIOS PROFESIONALES DE APOYO A LA OFICINA DE PLANEACIÓN EN LA DETERMINACIÓN DE LOS ASPECTOS TÉCNICOS PARA LA DEFINICIÓN, PLANEACIÓN E IMPLEMENTACIÓN DE LOS PROCESOS ASOCIADOS AL PROGRAMA DE REFORZAMIENTO ESTRUCTURAL Y SEDE ALTERNA DE LA PROCURADURÍA GENERAL DE LA NACIÓN A NIVEL CENTRAL EN EL MARCO DEL PROYECTO DE INVERSIÓN DENOMINADO “MEJORAMIENTO DE LA GESTIÓN INSTITUCIONAL DE LA PROCURADURÍA GENERAL DE LA NACIÓN A NIVEL NACIONAL” CON BPIN 2018011000064.</t>
  </si>
  <si>
    <t>I134</t>
  </si>
  <si>
    <t>I135</t>
  </si>
  <si>
    <t>I136</t>
  </si>
  <si>
    <t xml:space="preserve">COMPRA DE PUNTOS ECOLÓGICOS PARA REALIZAR SEPARACIÓN EN LA FUENTE DE BASURAS A NIVEL NACIONAL </t>
  </si>
  <si>
    <t>AGOSTO</t>
  </si>
  <si>
    <t>Reencuadernación de material Bibliográfico de la biblioteca Florentino González</t>
  </si>
  <si>
    <t>Digitalización de obras bibliográficas editadas o coeditadas por la PGN (servicios de Biblioteca)</t>
  </si>
  <si>
    <t>2  meses</t>
  </si>
  <si>
    <t>minima cuantía</t>
  </si>
  <si>
    <t>no</t>
  </si>
  <si>
    <t>Elvia María Soler Olarte, División de Documentación Tel 5878750 Ext. 13203</t>
  </si>
  <si>
    <t>55121802   55121806    44103100</t>
  </si>
  <si>
    <t>SELECCIONAR AL CONTRATISTA QUE ENTREGUE A TÍTULO DE COMPRAVENTA A LA PROCURADURÍA GENERAL DE LA NACIÓN LOS INSUMOS PARA LA IMPRESORA QUE PERMITAN LA EXPEDICIÓN DE LOS CARNÉ DE IDENTIFICACIÓN DE LOS FUNCIONARIOS DE LA ENTIDAD.</t>
  </si>
  <si>
    <t>Contratación de minima Cuantía</t>
  </si>
  <si>
    <t>Maria Teresa Valderrama Pereira, funcionaria del Centro de Atención al Servidor  - CAS, 5878750 EXT. 10712</t>
  </si>
  <si>
    <t>43201803 48101711 48101909 48101516 24101510</t>
  </si>
  <si>
    <t xml:space="preserve">COMPRAVENTA DE ELEMENTOS PARA LAS SEDES EN DONDE FUNCIONARÁN LOS GRUPOS DE VIGILANCIA DEL SISTEMA GENERAL DE REGALIAS </t>
  </si>
  <si>
    <t>5 dias</t>
  </si>
  <si>
    <t xml:space="preserve">Maria Catalina Becerra ,  División Administrativa, Tel 5878750 Ext. 10319, </t>
  </si>
  <si>
    <t>R43</t>
  </si>
  <si>
    <t>56111500  56101510  56111507  56101519  56112102  56101708</t>
  </si>
  <si>
    <t>30111600
30181800
30181600
30181500</t>
  </si>
  <si>
    <t>6 de agosto 50,000,000</t>
  </si>
  <si>
    <t>I137</t>
  </si>
  <si>
    <t>I138</t>
  </si>
  <si>
    <t>I139</t>
  </si>
  <si>
    <t>Inversión. Proyecto 2017011000167 implementación de la estrategia anticorrupción de la Procuraduría General de la Nación</t>
  </si>
  <si>
    <t>PRESTAR POR SUS PROPIOS MEDIOS CON PLENA AUTONOMÍA TÉCNICA Y ADMINISTRATIVA SERVICIOS PROFESIONALES DE APOYO A LA PROCURADURIÍA DELEGADA  PARA LA DEFENSA DEL PATRIMONIO PÚBLICO, LA TRANSPARENCIA Y LA INTEGRIDAD, EN EL SOPORTE ALSISTEMA ITA - ÍNDICE DE TRANSPARENCIA Y ACCESO A LA INFORMACIÓN, QUE CONTRIBUYA A DESARROLLAR UNA ESTRATEGIA DE IMPLEMENTACIÓN DE LAS OBLIGACIONES DE CONTROL, VIGILANCIA Y SANCIÓN DE LA PROCURADURÍA GENERAL DE LA NACIÓN SOBRE LOS SUJETOS OBLIGADOS EN LA LEY 1712 DE 2014 EN EL MARCO DEL PROYECTO DE INVERSIÓN IMPLEMENTACIÓN DE LA ESTRATEGIA ANTICORRUPCIÓN DE LA PGN A NIVEL NACIONAL CONBPIN 2017011000167</t>
  </si>
  <si>
    <t>PRESTAR POR SUS PROPIOS MEDIOS CON PLENA AUTONOMÍA TÉCNICA Y ADMINISTRATIVA SERVICIOS PROFESIONALES DE APOYO A LA PROCURADURIÍA DELEGADA  PARA LA DEFENSA DEL PATRIMONIO PÚBLICO, LA TRANSPARENCIA Y LA INTEGRIDAD, EN LA CONSOLIDACIÓN, HOMOLOGACIÓN, ESTANDARIZACIÓN Y GENERACIÓN DEL CÁLCULO DEL INDICE INTEGRAL DE LEGALIDAD ÍNTEGRA 2.0 (2018), A PARTIR DE LAS DIFERENTES BASES DE DATOS DE LOS SITEMAS DE INFORMACIÓN Y CANALES DISPONIBLES QUE CONTRIBUYA A DESARROLLAR UNA ESTRATEGIA DE IMPLEMENTACIÓN DE LAS OBLIGACIONES DE CONTROL, VIGILANCIA Y SANCIÓN DE LA PROCURADURÍA GENERAL DE LA NACIÓN SOBRE LOS SUJETOS OBLIGADOS EN LA LEY 1712 DE 2014 EN EL MARCO DEL PROYECTO DE INVERSIÓN IMPLEMENTACIÓN DE LA ESTRATEGIA ANTICORRUPCIÓN DE LA PGN A NIVEL NACIONAL CON BPIN 2017011000167</t>
  </si>
  <si>
    <t>Inversión. Proyecto 2017011000167 implementación de la estratégia anticorrupción de la Procuraduría General de la Nación</t>
  </si>
  <si>
    <t>DISEÑO, IMPLEMENTACIÓN DE LA ESTRATEGIA DE GESTIÓN DEL CAMBIO PARA LA APROPIACIÓN DEL PROGRAMA DE FORTALECIMIENTO DE LA GESTIÓN INSTITUCIONAL DE LA PROCURADURÍA GENERAL DE LA NACIÓN</t>
  </si>
  <si>
    <t>14 MESES</t>
  </si>
  <si>
    <t>SBCC-Selección basda en calidad y costo</t>
  </si>
  <si>
    <t>María Ximena Lombana, Gerente Unidad Ejecutora BID</t>
  </si>
  <si>
    <t>2 mes</t>
  </si>
  <si>
    <t>I140</t>
  </si>
  <si>
    <t>acuerdo marco</t>
  </si>
  <si>
    <t>R44</t>
  </si>
  <si>
    <t xml:space="preserve">
81111805</t>
  </si>
  <si>
    <t>4  meses</t>
  </si>
  <si>
    <t>PRESTAR POR SUS PROPIOS MEDIOS CON PLENA AUTONOMÍA TÉCNICA Y ADMINISTRATIVA, LOS  SERVICIOS PROFESIONALES DE APOYO A LA PROCURADURIÍA DELEGADA  PARA  EL MINISTERIO PUBLICO EN ASUNTOS PENALES PARA LA IDENTIFICACION Y EVALUACION DE LOS MECANISMOS DE CONTROL Y SEGUIMIENTO DE LA DELEGADA EN LA ELABORACION  DE UNA PROPUESTA METODOLOGICA PARA HACER MAS EFICIENTE Y EFICAZ ESTA FUNCION, ESPECIFICAMENTE EN CUANTO A LOS INFORMES RENDIDOS A LA DELEGADA POR LOS PROCURADORES JUDICIALES, LA INFORMACION ESTADISTICA, LA INFORMACION REGISTRADA EN EL SIM Y LOS PROCESOS Y PROCEDIMIENTOS EN EL MARCO DEL PROYECTO DE INVERSIÓN IMPLEMENTACIÓN DE LA ESTRATEGIA ANTICORRUPCIÓN DE LA PGN A NIVEL NACIONAL CON BPIN 2017011000167</t>
  </si>
  <si>
    <t>I141</t>
  </si>
  <si>
    <t xml:space="preserve">AUNAR ESFUERZOS ENTRE LA PROCURADURÍA GENERAL DE LA NACIÓN Y LA CORPORACIÓN TRANSPARENCIA POR COLOMBIA PARA EL FORTALECIMIENTO DE LAS CAPACIDADES DE LA PROCURADURÍA EN LA LUCHA CONTRA LA CORRUPCIÓN, A PARTIR DEL DISEÑO DE HERRAMIENTAS METODOLÓGICAS Y JURÍDICAS QUE LE PERMITAN A LA ENTIDAD PROMOVER LA INCLUSIÓN DE UN ENFOQUE DE REPARACIÓN DEL DAÑO GENERADO POR ACTOS DE CORRUPCIÓN, HACIENDO ÉNFASIS EN LA INCORPORACIÓN DE MECANISMOS PARA LA GARANTÍA DE LA TRANSPARENCIA Y EL ACCESO A LA INFORMACIÓN PÚBLICA. </t>
  </si>
  <si>
    <t>I142</t>
  </si>
  <si>
    <t>Servicios de consultoría para el fortalecimiento de las pruebas técnicas financieras que realiza la Dirección Nacional de Investigaciones Especiales (DNIE) en los procesos disciplinarios con énfasis en el rastreo al incremento patrimonial injustificado.</t>
  </si>
  <si>
    <t>Servicios de consultoría para apoyar la implementación del lineamiento de atención ciudadana del modelo integrado de gestión de la PGN, en lo referente a la mejora de instrumentos internos para optimización de la ruta de recepción y respuesta oportuna al ciudadano.</t>
  </si>
  <si>
    <t>Servicios de consultoría para apoyar la implementación del lineamiento de atención ciudadana del modelo integrado de gestión de la PGN, en lo referente a la elaboración de instrumentos de atención ciudadana con enfoque diferencial</t>
  </si>
  <si>
    <t>Servicios de desarrollo, implementación y mantenimiento adaptativo y evolutivo del Sistema de Gestión Documental Electrónico y de Archivo – SIGDEA</t>
  </si>
  <si>
    <t>Servicios de consultoría para  apoyar a la PGN en el fortalecimiento de la línea de liderazgo institucional y fomento de cultura del servicio  a través de asesoría y realización de talleres con funcionarios</t>
  </si>
  <si>
    <t>I143</t>
  </si>
  <si>
    <t>I144</t>
  </si>
  <si>
    <t>I145</t>
  </si>
  <si>
    <t>I146</t>
  </si>
  <si>
    <t>I147</t>
  </si>
  <si>
    <t>LPI</t>
  </si>
  <si>
    <t xml:space="preserve">Servicios de consultoría para apoyar el desarrollo de la fase pre-investigativa del  rastreo al incremento patrimonial injustificado </t>
  </si>
  <si>
    <t xml:space="preserve">Optimización de la operación para el servicio al ciudadano a través de la implementación de una solución de centro de contacto para la atención del conmutador y la mesa de servicios de la Procuraduría General de la Nación </t>
  </si>
  <si>
    <t>Realizar Arquitectura de Información (AI) del Sitio Web  y la Intranet de la Procuraduría General de la Nación  - PGN y sus micrositios priorizando los relacionados  con servicio al ciudadano</t>
  </si>
  <si>
    <t>DISEÑO, DESARROLLO E IMPLEMENTACIÓN DE UNA PLATAFORMA DE GEORREFERENCIACIÓN CON FUNCIONALIDADES COMPLEMENTARIAS PARA LA PROCURADURÍA GENERAL DE LA NACIÓN</t>
  </si>
  <si>
    <t>2 Meses</t>
  </si>
  <si>
    <t xml:space="preserve">Adsquisición Adquisición a título de compraventa  de los servicios de garantía y mantenimiento  de todos los componentes de la red de área de almacenamiento masivo (SAN incluyendo soporte técnico de hardware y software y la actualización y/o mejora del software y firmware asociado con la PGN Y para la vigilancia integral del SISTEMA DE Regalías </t>
  </si>
  <si>
    <t>Inversión. Proyecto 2018011000459 Actualización Plataforma tecnológica /Funcionamiento SGR -bienio 2019-2020</t>
  </si>
  <si>
    <t>56111500  56101510   56111507    56101519    56112102    56101708</t>
  </si>
  <si>
    <t>ADQUIRIR LA SUSCRIPCIÓN DE SERVICIOS EN LA NUBE QUE INCLUYE SISTEMA OPERATIVO, PLATAFORMA, INFRAESTRUCTURA Y SOFTWARE PARA CONSTRUCCION DE APLICACIONES EN LA PROCURADURÍA GENERAL DE LA NACIÓN PARA LA VIGILANCIA INTEGRAL AL SISTEMA GENERAL DE REGALÍAS</t>
  </si>
  <si>
    <t>Fortalecimiento de capacidades en la gestión probatoria de la PGN a través de la adquisición de software para análisis de redes sociales y software para hacer auditoría informática forense con servicios conexos que incluyen capacitaciones</t>
  </si>
  <si>
    <t xml:space="preserve">Fortalecimiento de capacidades en la gestión investigativa de la PGN con énfasis regional a través de la adquisición /suscripción de licencias EnCase y servicios conexos incluyendo capacitación especializada certificada </t>
  </si>
  <si>
    <t>Fortalecimiento de capacidades en la gestión probatoria de la PGN con énfasis regional a través de la adquisición/suscripción de licencia Forensic Toolkit (FTK) con servicios conexos de actualización, soporte y capacitación especializada certificada</t>
  </si>
  <si>
    <t>CD- Contratación directa</t>
  </si>
  <si>
    <t>Fortalecimiento de capacidades en la gestión probatoria de la PGN con énfasis regional, en análisis forense digital  a través de la capacitación especializada certificada en  Magnet Forensics Magnet AXIOM Examination (AX200)</t>
  </si>
  <si>
    <t>Fortalecimiento de capacidades de la PGN con énfasis regional en la gestión investigativa y de análisis de información a través de los servicios de capacitación especializada certificada en IBM i2 Analyst´s Notebook</t>
  </si>
  <si>
    <t>Fortalecimiento de capacidades de la PGN con énfasis regional en el análisis de pruebas digitales a través de capacitación especializada certificada en los cursos Cellebrite Certified Operator (CCO)  y  Cellebrite Certified Physical Analyst (CCPA) para funcionarios de la PGN</t>
  </si>
  <si>
    <t>Fortalecimiento de infraestructura para la gestión probatoria de la PGN con dispositivos bloqueadores de escritura y de  imágenes forenses</t>
  </si>
  <si>
    <t>Fortalecimiento de infraestructura tecnológica  para la gestión probatoria en la sede Medellín  con equipos de cómputo especializados para informática forense</t>
  </si>
  <si>
    <t>Fortalecimiento de capacidades de la PGN en la gestión probatoria para la realización y evaluación de modelos financieros a través de la Adquisición de software Risk Simulator</t>
  </si>
  <si>
    <t>Fortalecimiento de capacidades de la PGN en la gestión probatoria e investigativa para visualización de planos y obras a través de la adquisición de licencias  de software Autocad.</t>
  </si>
  <si>
    <t>I148</t>
  </si>
  <si>
    <t>I149</t>
  </si>
  <si>
    <t>I150</t>
  </si>
  <si>
    <t>I151</t>
  </si>
  <si>
    <t>I152</t>
  </si>
  <si>
    <t>I153</t>
  </si>
  <si>
    <t>I154</t>
  </si>
  <si>
    <t>I155</t>
  </si>
  <si>
    <t>I156</t>
  </si>
  <si>
    <t>I157</t>
  </si>
  <si>
    <t>I158</t>
  </si>
  <si>
    <t>I159</t>
  </si>
  <si>
    <t>SUMINISTRO E INSTALACION DE PERSIANAS Y CORTINAS ENROLLABLES  A NIVEL NACIONAL</t>
  </si>
  <si>
    <t>COMPRAVENTA DE 500 CHALECOS PARA LOS FUNCIONARIOS DE LA PGN QUE PRESTARAN EL SERVICIO DE CONTROL DE PUESTOS Y MESAS EN LAS ELECCIONES A REALIZARSE EL PROXIMO 27 DE OCTUBRE DE 2019</t>
  </si>
  <si>
    <t>JOSE MARIA SARMIENTO ORTIZ-COORDINADOR GRUPO CONTROL ELECTORAL</t>
  </si>
  <si>
    <t>Fortalecimiento de infraestructura para la gestión probatoria con énfasis en las regiones con equipos portátiles forenses para  levantamiento y análisis de evidencias in situ</t>
  </si>
  <si>
    <t>Fortalecimiento de infraestructura tecnológica  para la gestión probatoria con equipos GPS con cámara digital para análisis de posicionamiento en terreno</t>
  </si>
  <si>
    <t xml:space="preserve">compraventa de licencias del software de seguridad endpoint incluido el módulo de remediación   con los respectivos servicios de instalación, configuración, y puesta en funcionamiento para equipos servidores PC portátiles y de escritorio smartphone y aplicaciones virtuales incluidos los servicios conexos par la PGN </t>
  </si>
  <si>
    <t xml:space="preserve">Inversión. Proyecto 2018011000459 Actualización Plataforma tecnológica </t>
  </si>
  <si>
    <t xml:space="preserve">COMPRAVENTA DE MATERIAL ELÉCTRICO, DE CONSTRUCCIÓN, HERRAMIENTAS Y EQUIPOS </t>
  </si>
  <si>
    <t>Seleccionar al oferente que venda, transporte, instale, configure y ponga en funcionamiento equipos UPS para algunas sedes  de la PGN.</t>
  </si>
  <si>
    <t>Sistema de almacenamiento para datos de video y audio digital externos de 12TB</t>
  </si>
  <si>
    <t>subasta inversa</t>
  </si>
  <si>
    <t>SUMINISTRO DE PAPELERIA Y UTILES DE OFICINA PARA LA PROCURADURÍA GENERAL DE LA NACIÓN</t>
  </si>
  <si>
    <t>R45</t>
  </si>
  <si>
    <t>PRESTAR POR SUS PROPIOS MEDIOS, CON PLENA AUTONOMÍA TÉCNICA Y ADMINISTRATIVA  SERVICIOS PROFESIONALES AL  GRUPO DE APOYO TECNICO PARA   LA VIGILANCIA INTEGRAL AL SISTEMA GENERAL DE REGALÍAS (SGR)  PARA ANALIZAR Y TRANSFORMAR  LOS DATOS DERIVADOS DE LOS PRODUCTOS DEL GRUPO DE APOYO TECNICO EN ESTRUCTURAS VISUALES CON EL FIN DE GENERAR SISTEMAS DE INFORMACION Y PROCESOS DE COMUNICACION ESTRATEGICA Y GESTOR DE MENSAJES VISUALES..</t>
  </si>
  <si>
    <t>R46</t>
  </si>
  <si>
    <t>PRESTAR POR SUS PROPIOS MEDIOS CON PLENA AUTONOMÍA TÉCNICA Y ADMINISTRATIVA, SERVICIOS PROFESIONALES DE APOYO A LA  OFICINA DE SISTEMAS  EN LA CREACION EN LA PLATAFORMA DE GESTION DOCUMENTAL    DE LA PROCURADURIA GENERAL DE LA NACION   EL MODELAMIENTO EN EL BPMN (BUSINESS PROCESS MODELING NOTATION) LA LOGICA DEL PROCESO DE CONFLICTO DE INTERESES     EN EL MARCO DEL PROYECTO DE INVERSIÓN DE NOMINADO ACTUALIZACION DE LA PLATAFORMA TECNOLOGICA DE LA PGN    BPIN 2018011000459</t>
  </si>
  <si>
    <t>I160</t>
  </si>
  <si>
    <t>Servicios de consultoria para asesorar y apoyar la Gerencia del Programa de Fortalecimiento de la Gestion Institucional de la PGN  que se financia con recursos del contrato de prestamo BID 443/OC-CO en lo relacionado con la gestion financiera y apoyar los procesos de planeacion, ejecucion y seguimiento en el marco de sus competencias</t>
  </si>
  <si>
    <t>CCV-COMPARACION DE HOJAS DE VIDA</t>
  </si>
  <si>
    <t>Servicios de consultoria para realizar la auditoria y validacion de efectividad del piloto de Blockchain implementado por la PGN</t>
  </si>
  <si>
    <t>I161</t>
  </si>
  <si>
    <t>I162</t>
  </si>
  <si>
    <t xml:space="preserve">Compraventa de equipo audiovisual para la oficina de prensa </t>
  </si>
  <si>
    <t xml:space="preserve">adquirir certificados digitales </t>
  </si>
  <si>
    <t>Odilia Barbosa  Division Financiera                                                   5878750  ext 10343</t>
  </si>
  <si>
    <t>Noviembre</t>
  </si>
  <si>
    <t xml:space="preserve">Acuerdo marco de precios </t>
  </si>
  <si>
    <t>Prestar por sus propios medios, con plena autonomía técnica y administrativa, los servicios profesionales de apoyo técnico especializado a la procuraduría delegada para el ministerio público en asuntos penales, para establecer herramientas metodologías de  seguimiento, análisis y evaluación de las políticas de control de drogas  relacionadas con  las sesiones y decisiones del consejo nacional de estupefacientes y las disposiciones de la corte constitucional sobre las políticas de control de drogas  en el marco del proyecto de inversión denominado mejoramiento de la gestión institucional de la procuraduría general de la nación a nivel nacional con código BPIN 2018011000064.</t>
  </si>
  <si>
    <t>nversión. Proyecto 2018011000064 Mejoramiento de la gestión institucional de la Procuraduría General de la Nación</t>
  </si>
  <si>
    <t>I163</t>
  </si>
  <si>
    <t>I164</t>
  </si>
  <si>
    <t>I165</t>
  </si>
  <si>
    <t>RENOVACIÓN Y ADQUISICIÓN DEL LICENCIAMIENTO ADOBE CREATIVE CLOUD (SUITE COMPLETA) PARA DISEÑO GRÁFICO PARA USO DE LA PROCURADURÍA GENERAL DE LA NACIÓN</t>
  </si>
  <si>
    <t xml:space="preserve">ADQUISICIÓN DEL LICENCIAMIENTO ARCGIS PARA LA PUBLICACIÓN Y LA COMPATIBILIDAD CON LA PLATAFORMA MICROSOFT DE VISUALIZACIÓN DE LOS RESULTADOS DE ANÁLISIS ESPACIAL Y GEOGRÁFICO DIFERENCIADO EN LOS DIVERSOS TEMAS EN QUE EL GRUPO TÉCNICO DE GESTIÓN DE LA INFORMACIÓN DE LA PROCURADURÍA GENERAL DE LA NACIÓN. </t>
  </si>
  <si>
    <t>76111501       72102103</t>
  </si>
  <si>
    <t>CONTRATAR EL SERVICIO INTEGRAL DE ASEO, CAFETERIA Y EL SUMINISTRO DE PRODUCTOS DE ASEO Y CAFETERÍA PARA LAS SEDES DE LA PROCURADURÍA GENERAL DE LA NACIÓN UBICADAS EN REGION DE COBERTURA NR 4 (CALDAS, RISARALDA, QUINDIO, HONDA-TOLIMA Y CARTAGO- VALLE</t>
  </si>
  <si>
    <t>diciembre</t>
  </si>
  <si>
    <t>orden de compra</t>
  </si>
  <si>
    <t>por aprobar</t>
  </si>
  <si>
    <t>Prestar por sus propios medios con plena autonomía técnica y administrativa servicios profesionales de apoyo a la Oficina de Sistemas, en las actividades relacionadas  con la migracion de informacion recolectada de los expedientes de procesos disciplinarios de la Procuraduria delegada Para La  Defensa de los Derechos humanos  al sistema de informacion misional SIM  en el marco del proyecto de inversion denominado Actualizacion de la Plataforma tecnologica de la PGN codigo 2018011000459</t>
  </si>
  <si>
    <t>seleccionar al contratista que entregue a la PGN a titulo de compraventa certificados de firma digitales funcion publica para las plataformas SIIF Nacion II sede electronica CETIL y RUNT incluidos los servicios conexos</t>
  </si>
  <si>
    <t>15 dias</t>
  </si>
  <si>
    <t>recursos propiios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</si>
</sst>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quot;$&quot;\ * #,##0_);_(&quot;$&quot;\ * \(#,##0\);_(&quot;$&quot;\ * &quot;-&quot;??_);_(@_)"/>
    <numFmt numFmtId="168" formatCode="[$-240A]d&quot; de &quot;mmmm&quot; de &quot;yyyy;@"/>
    <numFmt numFmtId="169" formatCode="00"/>
    <numFmt numFmtId="170" formatCode="000"/>
    <numFmt numFmtId="171" formatCode="&quot;$&quot;#,##0;[Red]&quot;$&quot;#,##0"/>
  </numFmts>
  <fonts count="14" x14ac:knownFonts="1">
    <font>
      <sz val="11"/>
      <color theme="1"/>
      <name val="Calibri"/>
      <family val="2"/>
      <scheme val="minor"/>
    </font>
    <font>
      <sz val="9"/>
      <name val="Arial"/>
      <family val="2"/>
    </font>
    <font>
      <b/>
      <sz val="9"/>
      <name val="Arial"/>
      <family val="2"/>
    </font>
    <font>
      <sz val="10"/>
      <name val="Arial Narrow"/>
      <family val="2"/>
    </font>
    <font>
      <b/>
      <sz val="10"/>
      <name val="Arial"/>
      <family val="2"/>
    </font>
    <font>
      <sz val="10"/>
      <name val="Arial"/>
      <family val="2"/>
    </font>
    <font>
      <u/>
      <sz val="10"/>
      <name val="Arial"/>
      <family val="2"/>
    </font>
    <font>
      <sz val="11"/>
      <color theme="1"/>
      <name val="Calibri"/>
      <family val="2"/>
      <scheme val="minor"/>
    </font>
    <font>
      <sz val="11"/>
      <color theme="0"/>
      <name val="Calibri"/>
      <family val="2"/>
      <scheme val="minor"/>
    </font>
    <font>
      <u/>
      <sz val="11"/>
      <color theme="10"/>
      <name val="Calibri"/>
      <family val="2"/>
      <scheme val="minor"/>
    </font>
    <font>
      <sz val="10"/>
      <color theme="0"/>
      <name val="Arial Narrow"/>
      <family val="2"/>
    </font>
    <font>
      <sz val="9"/>
      <color theme="1"/>
      <name val="Arial"/>
      <family val="2"/>
    </font>
    <font>
      <sz val="10"/>
      <color theme="1"/>
      <name val="Arial"/>
      <family val="2"/>
    </font>
    <font>
      <b/>
      <sz val="9"/>
      <color theme="1"/>
      <name val="Arial"/>
      <family val="2"/>
    </font>
  </fonts>
  <fills count="8">
    <fill>
      <patternFill patternType="none"/>
    </fill>
    <fill>
      <patternFill patternType="gray125"/>
    </fill>
    <fill>
      <patternFill patternType="solid">
        <fgColor theme="4"/>
      </patternFill>
    </fill>
    <fill>
      <patternFill patternType="solid">
        <fgColor theme="5"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indexed="26"/>
      </patternFill>
    </fill>
    <fill>
      <patternFill patternType="solid">
        <fgColor rgb="FFFFFF00"/>
        <bgColor indexed="64"/>
      </patternFill>
    </fill>
  </fills>
  <borders count="19">
    <border>
      <left/>
      <right/>
      <top/>
      <bottom/>
      <diagonal/>
    </border>
    <border>
      <left style="double">
        <color indexed="48"/>
      </left>
      <right style="double">
        <color indexed="48"/>
      </right>
      <top style="double">
        <color indexed="48"/>
      </top>
      <bottom style="double">
        <color indexed="4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xf numFmtId="0" fontId="5" fillId="0" borderId="0"/>
    <xf numFmtId="3" fontId="4" fillId="0" borderId="1">
      <alignment horizontal="justify" vertical="top"/>
    </xf>
    <xf numFmtId="0" fontId="8" fillId="2" borderId="0" applyNumberFormat="0" applyBorder="0" applyAlignment="0" applyProtection="0"/>
    <xf numFmtId="0" fontId="9" fillId="0" borderId="0" applyNumberFormat="0" applyFill="0" applyBorder="0" applyAlignment="0" applyProtection="0"/>
    <xf numFmtId="164" fontId="7"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42" fontId="7" fillId="0" borderId="0" applyFont="0" applyFill="0" applyBorder="0" applyAlignment="0" applyProtection="0"/>
    <xf numFmtId="169" fontId="3" fillId="0" borderId="0" applyFill="0">
      <alignment horizontal="center" vertical="center" wrapText="1"/>
    </xf>
    <xf numFmtId="170" fontId="3" fillId="3" borderId="0" applyFill="0" applyProtection="0">
      <alignment horizontal="center" vertical="center"/>
    </xf>
    <xf numFmtId="1" fontId="3" fillId="4" borderId="0" applyFill="0">
      <alignment horizontal="center" vertical="center"/>
    </xf>
    <xf numFmtId="170" fontId="10" fillId="3" borderId="0" applyFill="0" applyAlignment="0">
      <alignment horizontal="center" vertical="center"/>
    </xf>
    <xf numFmtId="0" fontId="5" fillId="0" borderId="0"/>
    <xf numFmtId="0" fontId="5" fillId="0" borderId="0"/>
    <xf numFmtId="9" fontId="5" fillId="0" borderId="0" applyFont="0" applyFill="0" applyBorder="0" applyAlignment="0" applyProtection="0"/>
  </cellStyleXfs>
  <cellXfs count="128">
    <xf numFmtId="0" fontId="0" fillId="0" borderId="0" xfId="0"/>
    <xf numFmtId="0" fontId="1" fillId="4" borderId="2" xfId="0" applyFont="1" applyFill="1" applyBorder="1" applyAlignment="1">
      <alignment vertical="center" wrapText="1"/>
    </xf>
    <xf numFmtId="0" fontId="2" fillId="5" borderId="0" xfId="0" applyFont="1" applyFill="1" applyAlignment="1">
      <alignment vertical="center" wrapText="1"/>
    </xf>
    <xf numFmtId="0" fontId="2" fillId="5" borderId="2" xfId="3" applyFont="1" applyFill="1" applyBorder="1" applyAlignment="1">
      <alignment horizontal="center" vertical="center" wrapText="1"/>
    </xf>
    <xf numFmtId="164" fontId="2" fillId="5" borderId="2" xfId="5" applyFont="1" applyFill="1" applyBorder="1" applyAlignment="1">
      <alignment horizontal="center" vertical="center" wrapText="1"/>
    </xf>
    <xf numFmtId="0" fontId="2" fillId="5" borderId="2" xfId="3" applyFont="1" applyFill="1" applyBorder="1" applyAlignment="1">
      <alignment horizontal="left" vertical="center" wrapText="1"/>
    </xf>
    <xf numFmtId="0" fontId="2" fillId="5" borderId="0" xfId="0" applyFont="1" applyFill="1" applyBorder="1" applyAlignment="1">
      <alignment vertical="center" wrapText="1"/>
    </xf>
    <xf numFmtId="0" fontId="1" fillId="4" borderId="2" xfId="0" applyFont="1" applyFill="1" applyBorder="1" applyAlignment="1">
      <alignment horizontal="left" vertical="center" wrapText="1"/>
    </xf>
    <xf numFmtId="0" fontId="11" fillId="0" borderId="0" xfId="0" applyFont="1" applyAlignment="1">
      <alignment wrapText="1"/>
    </xf>
    <xf numFmtId="0" fontId="1" fillId="6" borderId="2"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wrapText="1"/>
      <protection locked="0"/>
    </xf>
    <xf numFmtId="0" fontId="11" fillId="0" borderId="2" xfId="0" applyFont="1" applyBorder="1" applyAlignment="1">
      <alignment horizontal="center" vertical="center" wrapText="1"/>
    </xf>
    <xf numFmtId="0" fontId="11" fillId="0" borderId="2" xfId="0" applyFont="1" applyBorder="1" applyAlignment="1">
      <alignment wrapText="1"/>
    </xf>
    <xf numFmtId="0" fontId="11" fillId="0" borderId="2" xfId="0" applyFont="1" applyBorder="1" applyAlignment="1">
      <alignment horizontal="center" wrapText="1"/>
    </xf>
    <xf numFmtId="0" fontId="11" fillId="0" borderId="2" xfId="0" applyFont="1" applyBorder="1" applyAlignment="1">
      <alignment horizontal="left" wrapText="1"/>
    </xf>
    <xf numFmtId="0" fontId="11" fillId="0" borderId="0" xfId="0" applyFont="1" applyAlignment="1">
      <alignment horizontal="left" wrapText="1"/>
    </xf>
    <xf numFmtId="17" fontId="5" fillId="6" borderId="2" xfId="0" applyNumberFormat="1"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4" fillId="4" borderId="0" xfId="0" applyFont="1" applyFill="1" applyAlignment="1">
      <alignment horizontal="left" vertical="center" wrapText="1"/>
    </xf>
    <xf numFmtId="0" fontId="5" fillId="4" borderId="0" xfId="0" applyFont="1" applyFill="1" applyAlignment="1">
      <alignment horizontal="left" vertical="center" wrapText="1"/>
    </xf>
    <xf numFmtId="0" fontId="5" fillId="4" borderId="0" xfId="0" applyFont="1" applyFill="1" applyAlignment="1">
      <alignment horizontal="center" vertical="center" wrapText="1"/>
    </xf>
    <xf numFmtId="14" fontId="5" fillId="4" borderId="0" xfId="0" applyNumberFormat="1" applyFont="1" applyFill="1" applyAlignment="1">
      <alignment horizontal="left" vertical="center" wrapText="1"/>
    </xf>
    <xf numFmtId="164" fontId="5" fillId="4" borderId="0" xfId="5" applyFont="1" applyFill="1" applyAlignment="1">
      <alignment horizontal="center" vertical="center" wrapText="1"/>
    </xf>
    <xf numFmtId="0" fontId="5" fillId="4" borderId="0" xfId="0" applyFont="1" applyFill="1" applyAlignment="1">
      <alignment vertical="center" wrapText="1"/>
    </xf>
    <xf numFmtId="0" fontId="5" fillId="4" borderId="0" xfId="0" applyFont="1" applyFill="1" applyBorder="1" applyAlignment="1">
      <alignmen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4" fillId="5" borderId="2" xfId="3" applyFont="1" applyFill="1" applyBorder="1" applyAlignment="1">
      <alignment horizontal="left" vertical="center" wrapText="1"/>
    </xf>
    <xf numFmtId="0" fontId="4" fillId="5" borderId="2" xfId="3" applyFont="1" applyFill="1" applyBorder="1" applyAlignment="1">
      <alignment horizontal="center" vertical="center" wrapText="1"/>
    </xf>
    <xf numFmtId="0" fontId="4" fillId="5" borderId="6" xfId="3" applyFont="1" applyFill="1" applyBorder="1" applyAlignment="1">
      <alignment horizontal="center" vertical="center" wrapText="1"/>
    </xf>
    <xf numFmtId="14" fontId="4" fillId="5" borderId="2" xfId="3" applyNumberFormat="1" applyFont="1" applyFill="1" applyBorder="1" applyAlignment="1">
      <alignment horizontal="left" vertical="center" wrapText="1"/>
    </xf>
    <xf numFmtId="164" fontId="4" fillId="5" borderId="2" xfId="5" applyFont="1" applyFill="1" applyBorder="1" applyAlignment="1">
      <alignment horizontal="center" vertical="center" wrapText="1"/>
    </xf>
    <xf numFmtId="0" fontId="4" fillId="5" borderId="0" xfId="0" applyFont="1" applyFill="1" applyBorder="1" applyAlignment="1">
      <alignment vertical="center" wrapText="1"/>
    </xf>
    <xf numFmtId="0" fontId="4" fillId="5" borderId="0" xfId="0" applyFont="1" applyFill="1" applyAlignment="1">
      <alignment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5" fillId="4" borderId="2" xfId="5" applyNumberFormat="1" applyFont="1" applyFill="1" applyBorder="1" applyAlignment="1">
      <alignment horizontal="center" vertical="center" wrapText="1"/>
    </xf>
    <xf numFmtId="0" fontId="5" fillId="4" borderId="2" xfId="0" applyFont="1" applyFill="1" applyBorder="1" applyAlignment="1">
      <alignment vertical="center" wrapText="1"/>
    </xf>
    <xf numFmtId="0" fontId="5" fillId="4" borderId="0" xfId="0" applyFont="1" applyFill="1" applyAlignment="1">
      <alignment wrapText="1"/>
    </xf>
    <xf numFmtId="0" fontId="5" fillId="4" borderId="6" xfId="0" applyFont="1" applyFill="1" applyBorder="1" applyAlignment="1">
      <alignment horizontal="center" vertical="center" wrapText="1"/>
    </xf>
    <xf numFmtId="1" fontId="5" fillId="4" borderId="2" xfId="5"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166" fontId="5" fillId="4" borderId="0" xfId="0" applyNumberFormat="1" applyFont="1" applyFill="1" applyBorder="1" applyAlignment="1">
      <alignment vertical="center" wrapText="1"/>
    </xf>
    <xf numFmtId="14" fontId="5" fillId="4" borderId="6" xfId="0" applyNumberFormat="1" applyFont="1" applyFill="1" applyBorder="1" applyAlignment="1">
      <alignment horizontal="center" vertical="center" wrapText="1"/>
    </xf>
    <xf numFmtId="17" fontId="5" fillId="4" borderId="2" xfId="0" applyNumberFormat="1" applyFont="1" applyFill="1" applyBorder="1" applyAlignment="1">
      <alignment horizontal="center" vertical="center" wrapText="1"/>
    </xf>
    <xf numFmtId="14" fontId="5" fillId="4" borderId="2" xfId="0" applyNumberFormat="1" applyFont="1" applyFill="1" applyBorder="1" applyAlignment="1" applyProtection="1">
      <alignment horizontal="center" vertical="center" wrapText="1"/>
    </xf>
    <xf numFmtId="15" fontId="5" fillId="4" borderId="2"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171" fontId="5" fillId="4" borderId="2" xfId="0" applyNumberFormat="1" applyFont="1" applyFill="1" applyBorder="1" applyAlignment="1">
      <alignment horizontal="center" vertical="center" wrapText="1"/>
    </xf>
    <xf numFmtId="0" fontId="5" fillId="4" borderId="7" xfId="0" applyFont="1" applyFill="1" applyBorder="1" applyAlignment="1">
      <alignment horizontal="left" vertical="center" wrapText="1"/>
    </xf>
    <xf numFmtId="14" fontId="5"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7" xfId="5" applyNumberFormat="1" applyFont="1" applyFill="1" applyBorder="1" applyAlignment="1">
      <alignment horizontal="center" vertical="center" wrapText="1"/>
    </xf>
    <xf numFmtId="0" fontId="5" fillId="4" borderId="7" xfId="0" applyFont="1" applyFill="1" applyBorder="1" applyAlignment="1">
      <alignment vertical="center" wrapText="1"/>
    </xf>
    <xf numFmtId="0" fontId="5" fillId="4" borderId="2" xfId="0" applyFont="1" applyFill="1" applyBorder="1" applyAlignment="1">
      <alignment horizontal="left" wrapText="1"/>
    </xf>
    <xf numFmtId="0" fontId="5" fillId="4" borderId="2" xfId="0" applyFont="1" applyFill="1" applyBorder="1" applyAlignment="1">
      <alignment wrapText="1"/>
    </xf>
    <xf numFmtId="0" fontId="5" fillId="4" borderId="2" xfId="0" applyFont="1" applyFill="1" applyBorder="1" applyAlignment="1">
      <alignment horizontal="center" wrapText="1"/>
    </xf>
    <xf numFmtId="0" fontId="5" fillId="4" borderId="0" xfId="0" applyFont="1" applyFill="1" applyBorder="1" applyAlignment="1">
      <alignment wrapText="1"/>
    </xf>
    <xf numFmtId="1" fontId="5" fillId="4" borderId="2" xfId="13" applyNumberFormat="1" applyFont="1" applyFill="1" applyBorder="1" applyAlignment="1">
      <alignment horizontal="center" vertical="center" wrapText="1"/>
    </xf>
    <xf numFmtId="0" fontId="5" fillId="4" borderId="2" xfId="0" applyFont="1" applyFill="1" applyBorder="1" applyAlignment="1">
      <alignment vertical="top" wrapText="1"/>
    </xf>
    <xf numFmtId="0" fontId="5" fillId="4" borderId="0" xfId="0" applyFont="1" applyFill="1" applyAlignment="1">
      <alignment horizontal="left" wrapText="1"/>
    </xf>
    <xf numFmtId="0" fontId="5" fillId="4" borderId="0" xfId="0" applyFont="1" applyFill="1" applyAlignment="1">
      <alignment vertical="top" wrapText="1"/>
    </xf>
    <xf numFmtId="0" fontId="5" fillId="4" borderId="0" xfId="0" applyFont="1" applyFill="1" applyBorder="1" applyAlignment="1">
      <alignment vertical="top" wrapText="1"/>
    </xf>
    <xf numFmtId="0" fontId="5" fillId="4" borderId="2" xfId="0" applyFont="1" applyFill="1" applyBorder="1" applyAlignment="1">
      <alignment horizontal="left" vertical="top" wrapText="1"/>
    </xf>
    <xf numFmtId="0" fontId="5" fillId="4" borderId="2" xfId="0" applyFont="1" applyFill="1" applyBorder="1" applyAlignment="1">
      <alignment horizontal="center" vertical="top" wrapText="1"/>
    </xf>
    <xf numFmtId="14" fontId="2" fillId="5" borderId="2" xfId="3" applyNumberFormat="1" applyFont="1" applyFill="1" applyBorder="1" applyAlignment="1">
      <alignment horizontal="center" vertical="center" wrapText="1"/>
    </xf>
    <xf numFmtId="0" fontId="11" fillId="0" borderId="0" xfId="0" applyFont="1" applyAlignment="1">
      <alignment horizontal="center" wrapText="1"/>
    </xf>
    <xf numFmtId="0" fontId="2" fillId="5" borderId="2" xfId="3" applyFont="1" applyFill="1" applyBorder="1" applyAlignment="1">
      <alignment horizontal="center" vertical="top" wrapText="1"/>
    </xf>
    <xf numFmtId="0" fontId="1" fillId="6" borderId="2" xfId="0" applyFont="1" applyFill="1" applyBorder="1" applyAlignment="1" applyProtection="1">
      <alignment horizontal="left" vertical="top" wrapText="1"/>
      <protection locked="0"/>
    </xf>
    <xf numFmtId="0" fontId="11" fillId="0" borderId="2" xfId="0" applyFont="1" applyBorder="1" applyAlignment="1">
      <alignment vertical="top" wrapText="1"/>
    </xf>
    <xf numFmtId="0" fontId="11" fillId="0" borderId="0" xfId="0" applyFont="1" applyAlignment="1">
      <alignment vertical="top" wrapText="1"/>
    </xf>
    <xf numFmtId="0" fontId="2" fillId="5" borderId="2" xfId="3" applyFont="1" applyFill="1" applyBorder="1" applyAlignment="1">
      <alignment horizontal="left" vertical="top" wrapText="1"/>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1" fillId="4" borderId="2" xfId="0" applyFont="1" applyFill="1" applyBorder="1" applyAlignment="1">
      <alignment vertical="top"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4" borderId="2" xfId="0" applyFont="1" applyFill="1" applyBorder="1" applyAlignment="1">
      <alignment horizontal="left" vertical="top" wrapText="1"/>
    </xf>
    <xf numFmtId="0" fontId="11" fillId="4" borderId="2" xfId="0" applyFont="1" applyFill="1" applyBorder="1" applyAlignment="1">
      <alignment horizontal="left" wrapText="1"/>
    </xf>
    <xf numFmtId="0" fontId="11" fillId="4" borderId="2" xfId="0" applyFont="1" applyFill="1" applyBorder="1" applyAlignment="1">
      <alignment horizontal="center" wrapText="1"/>
    </xf>
    <xf numFmtId="0" fontId="11" fillId="4" borderId="2" xfId="0" applyFont="1" applyFill="1" applyBorder="1" applyAlignment="1">
      <alignment wrapText="1"/>
    </xf>
    <xf numFmtId="0" fontId="11" fillId="4" borderId="2" xfId="0" applyFont="1" applyFill="1" applyBorder="1" applyAlignment="1">
      <alignment vertical="top" wrapText="1"/>
    </xf>
    <xf numFmtId="0" fontId="4" fillId="5" borderId="2" xfId="3" applyFont="1" applyFill="1" applyBorder="1" applyAlignment="1">
      <alignment horizontal="center" vertical="top" wrapText="1"/>
    </xf>
    <xf numFmtId="0" fontId="5" fillId="4" borderId="0" xfId="0" applyFont="1" applyFill="1" applyAlignment="1">
      <alignment horizontal="left" vertical="top" wrapText="1"/>
    </xf>
    <xf numFmtId="0" fontId="4" fillId="5" borderId="2" xfId="3"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9" xfId="0" quotePrefix="1" applyFont="1" applyFill="1" applyBorder="1" applyAlignment="1">
      <alignment horizontal="left" vertical="top" wrapText="1"/>
    </xf>
    <xf numFmtId="0" fontId="6" fillId="4" borderId="9" xfId="4" quotePrefix="1" applyFont="1" applyFill="1" applyBorder="1" applyAlignment="1">
      <alignment horizontal="left" vertical="top" wrapText="1"/>
    </xf>
    <xf numFmtId="167" fontId="5" fillId="4" borderId="9" xfId="0" applyNumberFormat="1" applyFont="1" applyFill="1" applyBorder="1" applyAlignment="1">
      <alignment horizontal="left" vertical="top" wrapText="1"/>
    </xf>
    <xf numFmtId="168" fontId="5" fillId="4" borderId="10" xfId="0" applyNumberFormat="1" applyFont="1" applyFill="1" applyBorder="1" applyAlignment="1">
      <alignment horizontal="left" vertical="top" wrapText="1"/>
    </xf>
    <xf numFmtId="165" fontId="5" fillId="4" borderId="2" xfId="13" applyFont="1" applyFill="1" applyBorder="1" applyAlignment="1" applyProtection="1">
      <alignment horizontal="left" vertical="top" wrapText="1"/>
    </xf>
    <xf numFmtId="3" fontId="5" fillId="4" borderId="2" xfId="2" applyFont="1" applyFill="1" applyBorder="1" applyAlignment="1" applyProtection="1">
      <alignment horizontal="left" vertical="top" wrapText="1"/>
    </xf>
    <xf numFmtId="14" fontId="5" fillId="4" borderId="2" xfId="0" applyNumberFormat="1" applyFont="1" applyFill="1" applyBorder="1" applyAlignment="1">
      <alignment horizontal="justify" vertical="top" wrapText="1"/>
    </xf>
    <xf numFmtId="14" fontId="5" fillId="4" borderId="2" xfId="0" applyNumberFormat="1" applyFont="1" applyFill="1" applyBorder="1" applyAlignment="1">
      <alignment horizontal="left" vertical="top" wrapText="1"/>
    </xf>
    <xf numFmtId="14" fontId="5" fillId="4" borderId="7" xfId="0" applyNumberFormat="1" applyFont="1" applyFill="1" applyBorder="1" applyAlignment="1">
      <alignment horizontal="left" vertical="top" wrapText="1"/>
    </xf>
    <xf numFmtId="0" fontId="5" fillId="4" borderId="2" xfId="0" applyFont="1" applyFill="1" applyBorder="1" applyAlignment="1">
      <alignment horizontal="justify" vertical="top" wrapText="1"/>
    </xf>
    <xf numFmtId="0" fontId="11" fillId="0" borderId="2" xfId="0" applyFont="1" applyBorder="1" applyAlignment="1">
      <alignment horizontal="center" vertical="top" wrapText="1"/>
    </xf>
    <xf numFmtId="0" fontId="13" fillId="0" borderId="2" xfId="0" applyFont="1" applyBorder="1" applyAlignment="1">
      <alignment horizontal="center" wrapText="1"/>
    </xf>
    <xf numFmtId="16" fontId="5" fillId="4" borderId="0" xfId="0" applyNumberFormat="1" applyFont="1" applyFill="1" applyBorder="1" applyAlignment="1">
      <alignment wrapText="1"/>
    </xf>
    <xf numFmtId="16" fontId="5" fillId="4" borderId="0" xfId="0" applyNumberFormat="1" applyFont="1" applyFill="1" applyBorder="1" applyAlignment="1">
      <alignment vertical="center" wrapText="1"/>
    </xf>
    <xf numFmtId="16" fontId="5" fillId="4" borderId="0" xfId="0" applyNumberFormat="1" applyFont="1" applyFill="1" applyBorder="1" applyAlignment="1">
      <alignment vertical="top" wrapText="1"/>
    </xf>
    <xf numFmtId="0" fontId="11" fillId="0" borderId="2" xfId="0" applyFont="1" applyBorder="1" applyAlignment="1">
      <alignment horizontal="right" wrapText="1"/>
    </xf>
    <xf numFmtId="0" fontId="5" fillId="4" borderId="7" xfId="0" applyFont="1" applyFill="1" applyBorder="1" applyAlignment="1">
      <alignment horizontal="left" wrapText="1"/>
    </xf>
    <xf numFmtId="0" fontId="5" fillId="4" borderId="7" xfId="0" applyFont="1" applyFill="1" applyBorder="1" applyAlignment="1">
      <alignment vertical="top" wrapText="1"/>
    </xf>
    <xf numFmtId="0" fontId="5" fillId="4" borderId="7" xfId="0" applyFont="1" applyFill="1" applyBorder="1" applyAlignment="1">
      <alignment wrapText="1"/>
    </xf>
    <xf numFmtId="0" fontId="5" fillId="4" borderId="7" xfId="0" applyFont="1" applyFill="1" applyBorder="1" applyAlignment="1">
      <alignment horizontal="center" vertical="top" wrapText="1"/>
    </xf>
    <xf numFmtId="0" fontId="0" fillId="4" borderId="0" xfId="0" applyFill="1" applyAlignment="1">
      <alignment vertical="center" wrapText="1"/>
    </xf>
    <xf numFmtId="0" fontId="0" fillId="4" borderId="2" xfId="0" applyFill="1" applyBorder="1" applyAlignment="1">
      <alignment vertical="top" wrapText="1"/>
    </xf>
    <xf numFmtId="0" fontId="5" fillId="4" borderId="2" xfId="0" applyFont="1" applyFill="1" applyBorder="1" applyAlignment="1" applyProtection="1">
      <alignment horizontal="left" vertical="center" wrapText="1"/>
      <protection locked="0"/>
    </xf>
    <xf numFmtId="0" fontId="5" fillId="4" borderId="2" xfId="0" applyFont="1" applyFill="1" applyBorder="1" applyAlignment="1" applyProtection="1">
      <alignment vertical="center" wrapText="1"/>
      <protection locked="0"/>
    </xf>
    <xf numFmtId="164" fontId="5" fillId="4" borderId="2" xfId="5"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164" fontId="5" fillId="4" borderId="12" xfId="5" applyNumberFormat="1" applyFont="1" applyFill="1" applyBorder="1" applyAlignment="1">
      <alignment horizontal="left" vertical="center" wrapText="1"/>
    </xf>
    <xf numFmtId="164" fontId="5" fillId="4" borderId="13" xfId="5" applyNumberFormat="1"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0" xfId="0" applyFont="1" applyFill="1" applyBorder="1" applyAlignment="1">
      <alignment horizontal="left" vertical="center" wrapText="1"/>
    </xf>
    <xf numFmtId="164" fontId="5" fillId="4" borderId="0" xfId="5" applyNumberFormat="1" applyFont="1" applyFill="1" applyBorder="1" applyAlignment="1">
      <alignment horizontal="left" vertical="center" wrapText="1"/>
    </xf>
    <xf numFmtId="164" fontId="5" fillId="4" borderId="15" xfId="5" applyNumberFormat="1"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164" fontId="5" fillId="4" borderId="17" xfId="5" applyNumberFormat="1" applyFont="1" applyFill="1" applyBorder="1" applyAlignment="1">
      <alignment horizontal="left" vertical="center" wrapText="1"/>
    </xf>
    <xf numFmtId="164" fontId="5" fillId="4" borderId="18" xfId="5" applyNumberFormat="1" applyFont="1" applyFill="1" applyBorder="1" applyAlignment="1">
      <alignment horizontal="left" vertical="center" wrapText="1"/>
    </xf>
    <xf numFmtId="0" fontId="13" fillId="7" borderId="17" xfId="0" applyFont="1" applyFill="1" applyBorder="1" applyAlignment="1">
      <alignment horizontal="center" wrapText="1"/>
    </xf>
  </cellXfs>
  <cellStyles count="22">
    <cellStyle name="6_x0019_¾I?À@%¡h¼ï©À@Ã´üµ¥Þ¾@_x0008_Uy_x0012_ÕÁ@·\È?+Á@Íòw#…»ô@_x000a_MS51500050" xfId="1"/>
    <cellStyle name="Doble raya" xfId="2"/>
    <cellStyle name="Énfasis1" xfId="3" builtinId="29"/>
    <cellStyle name="Hipervínculo" xfId="4" builtinId="8"/>
    <cellStyle name="Millares [0]" xfId="5" builtinId="6"/>
    <cellStyle name="Millares [0] 2" xfId="6"/>
    <cellStyle name="Millares [0] 2 2" xfId="7"/>
    <cellStyle name="Millares [0] 3" xfId="8"/>
    <cellStyle name="Millares [0] 3 2" xfId="9"/>
    <cellStyle name="Millares [0] 4" xfId="10"/>
    <cellStyle name="Millares 2" xfId="11"/>
    <cellStyle name="Millares 2 2" xfId="12"/>
    <cellStyle name="Moneda" xfId="13" builtinId="4"/>
    <cellStyle name="Moneda [0] 2" xfId="14"/>
    <cellStyle name="Nivel 1,2.3,5,6,9" xfId="15"/>
    <cellStyle name="Nivel 4" xfId="16"/>
    <cellStyle name="Nivel 7" xfId="17"/>
    <cellStyle name="NIVEL 8" xfId="18"/>
    <cellStyle name="Normal" xfId="0" builtinId="0"/>
    <cellStyle name="Normal 2" xfId="19"/>
    <cellStyle name="Normal 3" xfId="20"/>
    <cellStyle name="Porcentu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9"/>
  <sheetViews>
    <sheetView tabSelected="1" zoomScale="80" zoomScaleNormal="80" workbookViewId="0">
      <selection activeCell="A231" sqref="A231:IV231"/>
    </sheetView>
  </sheetViews>
  <sheetFormatPr baseColWidth="10" defaultColWidth="31.7109375" defaultRowHeight="12.75" x14ac:dyDescent="0.2"/>
  <cols>
    <col min="1" max="1" width="8.7109375" style="40" customWidth="1"/>
    <col min="2" max="2" width="26.5703125" style="62" customWidth="1"/>
    <col min="3" max="3" width="80.7109375" style="63" customWidth="1"/>
    <col min="4" max="4" width="20.85546875" style="20" customWidth="1"/>
    <col min="5" max="5" width="19.7109375" style="40" customWidth="1"/>
    <col min="6" max="6" width="30.140625" style="20" customWidth="1"/>
    <col min="7" max="7" width="36" style="85" customWidth="1"/>
    <col min="8" max="8" width="17.85546875" style="20" bestFit="1" customWidth="1"/>
    <col min="9" max="9" width="22" style="20" customWidth="1"/>
    <col min="10" max="10" width="16.7109375" style="20" customWidth="1"/>
    <col min="11" max="11" width="13.7109375" style="20" customWidth="1"/>
    <col min="12" max="12" width="43.28515625" style="23" customWidth="1"/>
    <col min="13" max="13" width="16" style="40" customWidth="1"/>
    <col min="14" max="22" width="31.7109375" style="59"/>
    <col min="23" max="16384" width="31.7109375" style="40"/>
  </cols>
  <sheetData>
    <row r="1" spans="2:22" s="23" customFormat="1" ht="42" customHeight="1" thickBot="1" x14ac:dyDescent="0.3">
      <c r="B1" s="18" t="s">
        <v>0</v>
      </c>
      <c r="C1" s="85"/>
      <c r="D1" s="20"/>
      <c r="E1" s="21"/>
      <c r="F1" s="20"/>
      <c r="G1" s="85"/>
      <c r="H1" s="22"/>
      <c r="I1" s="22"/>
      <c r="J1" s="20"/>
      <c r="K1" s="20"/>
      <c r="M1" s="20"/>
      <c r="N1" s="24"/>
      <c r="O1" s="24"/>
      <c r="P1" s="24"/>
      <c r="Q1" s="24"/>
      <c r="R1" s="24"/>
      <c r="S1" s="24"/>
      <c r="T1" s="24"/>
      <c r="U1" s="24"/>
      <c r="V1" s="24"/>
    </row>
    <row r="2" spans="2:22" s="23" customFormat="1" x14ac:dyDescent="0.25">
      <c r="B2" s="25" t="s">
        <v>1</v>
      </c>
      <c r="C2" s="88" t="s">
        <v>2</v>
      </c>
      <c r="D2" s="20"/>
      <c r="E2" s="21"/>
      <c r="F2" s="115" t="s">
        <v>3</v>
      </c>
      <c r="G2" s="116"/>
      <c r="H2" s="117"/>
      <c r="I2" s="118"/>
      <c r="J2" s="20"/>
      <c r="K2" s="20"/>
      <c r="M2" s="20"/>
      <c r="N2" s="24"/>
      <c r="O2" s="24"/>
      <c r="P2" s="24"/>
      <c r="Q2" s="24"/>
      <c r="R2" s="24"/>
      <c r="S2" s="24"/>
      <c r="T2" s="24"/>
      <c r="U2" s="24"/>
      <c r="V2" s="24"/>
    </row>
    <row r="3" spans="2:22" s="23" customFormat="1" x14ac:dyDescent="0.25">
      <c r="B3" s="26" t="s">
        <v>4</v>
      </c>
      <c r="C3" s="89" t="s">
        <v>5</v>
      </c>
      <c r="D3" s="20"/>
      <c r="E3" s="21"/>
      <c r="F3" s="119"/>
      <c r="G3" s="120"/>
      <c r="H3" s="121"/>
      <c r="I3" s="122"/>
      <c r="J3" s="20"/>
      <c r="K3" s="20"/>
      <c r="M3" s="20"/>
      <c r="N3" s="24"/>
      <c r="O3" s="24"/>
      <c r="P3" s="24"/>
      <c r="Q3" s="24"/>
      <c r="R3" s="24"/>
      <c r="S3" s="24"/>
      <c r="T3" s="24"/>
      <c r="U3" s="24"/>
      <c r="V3" s="24"/>
    </row>
    <row r="4" spans="2:22" s="23" customFormat="1" x14ac:dyDescent="0.25">
      <c r="B4" s="26" t="s">
        <v>6</v>
      </c>
      <c r="C4" s="90">
        <v>5878750</v>
      </c>
      <c r="D4" s="20"/>
      <c r="E4" s="21"/>
      <c r="F4" s="119"/>
      <c r="G4" s="120"/>
      <c r="H4" s="121"/>
      <c r="I4" s="122"/>
      <c r="J4" s="20"/>
      <c r="K4" s="20"/>
      <c r="M4" s="20"/>
      <c r="N4" s="24"/>
      <c r="O4" s="24"/>
      <c r="P4" s="24"/>
      <c r="Q4" s="24"/>
      <c r="R4" s="24"/>
      <c r="S4" s="24"/>
      <c r="T4" s="24"/>
      <c r="U4" s="24"/>
      <c r="V4" s="24"/>
    </row>
    <row r="5" spans="2:22" s="23" customFormat="1" x14ac:dyDescent="0.25">
      <c r="B5" s="26" t="s">
        <v>7</v>
      </c>
      <c r="C5" s="91" t="s">
        <v>8</v>
      </c>
      <c r="D5" s="20"/>
      <c r="E5" s="21"/>
      <c r="F5" s="119"/>
      <c r="G5" s="120"/>
      <c r="H5" s="121"/>
      <c r="I5" s="122"/>
      <c r="J5" s="20"/>
      <c r="K5" s="20"/>
      <c r="M5" s="20"/>
      <c r="N5" s="24"/>
      <c r="O5" s="24"/>
      <c r="P5" s="24"/>
      <c r="Q5" s="24"/>
      <c r="R5" s="24"/>
      <c r="S5" s="24"/>
      <c r="T5" s="24"/>
      <c r="U5" s="24"/>
      <c r="V5" s="24"/>
    </row>
    <row r="6" spans="2:22" s="23" customFormat="1" ht="215.25" customHeight="1" x14ac:dyDescent="0.25">
      <c r="B6" s="26" t="s">
        <v>9</v>
      </c>
      <c r="C6" s="89" t="s">
        <v>10</v>
      </c>
      <c r="D6" s="20"/>
      <c r="E6" s="21"/>
      <c r="F6" s="123"/>
      <c r="G6" s="124"/>
      <c r="H6" s="125"/>
      <c r="I6" s="126"/>
      <c r="J6" s="20"/>
      <c r="K6" s="20"/>
      <c r="M6" s="20"/>
      <c r="N6" s="24"/>
      <c r="O6" s="24"/>
      <c r="P6" s="24"/>
      <c r="Q6" s="24"/>
      <c r="R6" s="24"/>
      <c r="S6" s="24"/>
      <c r="T6" s="24"/>
      <c r="U6" s="24"/>
      <c r="V6" s="24"/>
    </row>
    <row r="7" spans="2:22" s="23" customFormat="1" ht="51" x14ac:dyDescent="0.25">
      <c r="B7" s="26" t="s">
        <v>11</v>
      </c>
      <c r="C7" s="89" t="s">
        <v>12</v>
      </c>
      <c r="D7" s="20"/>
      <c r="E7" s="21"/>
      <c r="F7" s="20"/>
      <c r="G7" s="85"/>
      <c r="H7" s="22"/>
      <c r="I7" s="22"/>
      <c r="J7" s="20"/>
      <c r="K7" s="20"/>
      <c r="M7" s="20"/>
      <c r="N7" s="24"/>
      <c r="O7" s="24"/>
      <c r="P7" s="24"/>
      <c r="Q7" s="24"/>
      <c r="R7" s="24"/>
      <c r="S7" s="24"/>
      <c r="T7" s="24"/>
      <c r="U7" s="24"/>
      <c r="V7" s="24"/>
    </row>
    <row r="8" spans="2:22" s="23" customFormat="1" ht="38.25" x14ac:dyDescent="0.25">
      <c r="B8" s="26" t="s">
        <v>13</v>
      </c>
      <c r="C8" s="89" t="s">
        <v>398</v>
      </c>
      <c r="D8" s="20"/>
      <c r="E8" s="21"/>
      <c r="F8" s="115" t="s">
        <v>14</v>
      </c>
      <c r="G8" s="116"/>
      <c r="H8" s="117"/>
      <c r="I8" s="118"/>
      <c r="J8" s="20"/>
      <c r="K8" s="20"/>
      <c r="M8" s="20"/>
      <c r="N8" s="24"/>
      <c r="O8" s="24"/>
      <c r="P8" s="24"/>
      <c r="Q8" s="24"/>
      <c r="R8" s="24"/>
      <c r="S8" s="24"/>
      <c r="T8" s="24"/>
      <c r="U8" s="24"/>
      <c r="V8" s="24"/>
    </row>
    <row r="9" spans="2:22" s="23" customFormat="1" ht="18" customHeight="1" x14ac:dyDescent="0.25">
      <c r="B9" s="26" t="s">
        <v>15</v>
      </c>
      <c r="C9" s="114">
        <f>SUM(I17:I329)</f>
        <v>90924831579.842819</v>
      </c>
      <c r="D9" s="20"/>
      <c r="E9" s="21"/>
      <c r="F9" s="119"/>
      <c r="G9" s="120"/>
      <c r="H9" s="121"/>
      <c r="I9" s="122"/>
      <c r="J9" s="20"/>
      <c r="K9" s="20"/>
      <c r="M9" s="20"/>
      <c r="N9" s="24"/>
      <c r="O9" s="24"/>
      <c r="P9" s="24"/>
      <c r="Q9" s="24"/>
      <c r="R9" s="24"/>
      <c r="S9" s="24"/>
      <c r="T9" s="24"/>
      <c r="U9" s="24"/>
      <c r="V9" s="24"/>
    </row>
    <row r="10" spans="2:22" s="23" customFormat="1" ht="25.5" x14ac:dyDescent="0.25">
      <c r="B10" s="26" t="s">
        <v>16</v>
      </c>
      <c r="C10" s="92">
        <v>538275400</v>
      </c>
      <c r="D10" s="20"/>
      <c r="E10" s="21"/>
      <c r="F10" s="119"/>
      <c r="G10" s="120"/>
      <c r="H10" s="121"/>
      <c r="I10" s="122"/>
      <c r="J10" s="20"/>
      <c r="K10" s="20"/>
      <c r="M10" s="20"/>
      <c r="N10" s="24"/>
      <c r="O10" s="24"/>
      <c r="P10" s="24"/>
      <c r="Q10" s="24"/>
      <c r="R10" s="24"/>
      <c r="S10" s="24"/>
      <c r="T10" s="24"/>
      <c r="U10" s="24"/>
      <c r="V10" s="24"/>
    </row>
    <row r="11" spans="2:22" s="23" customFormat="1" ht="25.5" x14ac:dyDescent="0.25">
      <c r="B11" s="26" t="s">
        <v>17</v>
      </c>
      <c r="C11" s="92">
        <v>53827540</v>
      </c>
      <c r="D11" s="20"/>
      <c r="E11" s="21"/>
      <c r="F11" s="119"/>
      <c r="G11" s="120"/>
      <c r="H11" s="121"/>
      <c r="I11" s="122"/>
      <c r="J11" s="20"/>
      <c r="K11" s="20"/>
      <c r="M11" s="20"/>
      <c r="N11" s="24"/>
      <c r="O11" s="24"/>
      <c r="P11" s="24"/>
      <c r="Q11" s="24"/>
      <c r="R11" s="24"/>
      <c r="S11" s="24"/>
      <c r="T11" s="24"/>
      <c r="U11" s="24"/>
      <c r="V11" s="24"/>
    </row>
    <row r="12" spans="2:22" s="23" customFormat="1" ht="26.25" thickBot="1" x14ac:dyDescent="0.3">
      <c r="B12" s="27" t="s">
        <v>18</v>
      </c>
      <c r="C12" s="93">
        <v>43805</v>
      </c>
      <c r="D12" s="20"/>
      <c r="E12" s="21"/>
      <c r="F12" s="123"/>
      <c r="G12" s="124"/>
      <c r="H12" s="125"/>
      <c r="I12" s="126"/>
      <c r="J12" s="20"/>
      <c r="K12" s="20"/>
      <c r="M12" s="20"/>
      <c r="N12" s="24"/>
      <c r="O12" s="24"/>
      <c r="P12" s="24"/>
      <c r="Q12" s="24"/>
      <c r="R12" s="24"/>
      <c r="S12" s="24"/>
      <c r="T12" s="24"/>
      <c r="U12" s="24"/>
      <c r="V12" s="24"/>
    </row>
    <row r="13" spans="2:22" s="23" customFormat="1" x14ac:dyDescent="0.25">
      <c r="B13" s="19"/>
      <c r="C13" s="85"/>
      <c r="D13" s="20"/>
      <c r="E13" s="21"/>
      <c r="F13" s="20"/>
      <c r="G13" s="85"/>
      <c r="H13" s="22"/>
      <c r="I13" s="22"/>
      <c r="J13" s="20"/>
      <c r="K13" s="20"/>
      <c r="M13" s="20"/>
      <c r="N13" s="24"/>
      <c r="O13" s="24"/>
      <c r="P13" s="24"/>
      <c r="Q13" s="24"/>
      <c r="R13" s="24"/>
      <c r="S13" s="24"/>
      <c r="T13" s="24"/>
      <c r="U13" s="24"/>
      <c r="V13" s="24"/>
    </row>
    <row r="14" spans="2:22" s="23" customFormat="1" x14ac:dyDescent="0.25">
      <c r="B14" s="19"/>
      <c r="C14" s="85"/>
      <c r="D14" s="20"/>
      <c r="E14" s="21"/>
      <c r="F14" s="20"/>
      <c r="G14" s="85"/>
      <c r="H14" s="22"/>
      <c r="I14" s="22"/>
      <c r="J14" s="20"/>
      <c r="K14" s="20"/>
      <c r="M14" s="20"/>
      <c r="N14" s="24"/>
      <c r="O14" s="24"/>
      <c r="P14" s="24"/>
      <c r="Q14" s="24"/>
      <c r="R14" s="24"/>
      <c r="S14" s="24"/>
      <c r="T14" s="24"/>
      <c r="U14" s="24"/>
      <c r="V14" s="24"/>
    </row>
    <row r="15" spans="2:22" s="23" customFormat="1" ht="30" customHeight="1" x14ac:dyDescent="0.25">
      <c r="B15" s="18" t="s">
        <v>19</v>
      </c>
      <c r="C15" s="85"/>
      <c r="D15" s="20"/>
      <c r="E15" s="21"/>
      <c r="F15" s="20"/>
      <c r="G15" s="85"/>
      <c r="H15" s="22"/>
      <c r="I15" s="22"/>
      <c r="J15" s="20"/>
      <c r="K15" s="20"/>
      <c r="M15" s="20"/>
      <c r="N15" s="24"/>
      <c r="O15" s="24"/>
      <c r="P15" s="24"/>
      <c r="Q15" s="24"/>
      <c r="R15" s="24"/>
      <c r="S15" s="24"/>
      <c r="T15" s="24"/>
      <c r="U15" s="24"/>
      <c r="V15" s="24"/>
    </row>
    <row r="16" spans="2:22" s="34" customFormat="1" ht="75" customHeight="1" x14ac:dyDescent="0.25">
      <c r="B16" s="28" t="s">
        <v>20</v>
      </c>
      <c r="C16" s="84" t="s">
        <v>21</v>
      </c>
      <c r="D16" s="30" t="s">
        <v>22</v>
      </c>
      <c r="E16" s="31" t="s">
        <v>23</v>
      </c>
      <c r="F16" s="29" t="s">
        <v>24</v>
      </c>
      <c r="G16" s="86" t="s">
        <v>25</v>
      </c>
      <c r="H16" s="32" t="s">
        <v>26</v>
      </c>
      <c r="I16" s="32" t="s">
        <v>27</v>
      </c>
      <c r="J16" s="30" t="s">
        <v>28</v>
      </c>
      <c r="K16" s="29" t="s">
        <v>29</v>
      </c>
      <c r="L16" s="29" t="s">
        <v>30</v>
      </c>
      <c r="M16" s="29" t="s">
        <v>31</v>
      </c>
      <c r="N16" s="33"/>
      <c r="O16" s="33"/>
      <c r="P16" s="33"/>
      <c r="Q16" s="33"/>
      <c r="R16" s="33"/>
      <c r="S16" s="33"/>
      <c r="T16" s="33"/>
      <c r="U16" s="33"/>
      <c r="V16" s="33"/>
    </row>
    <row r="17" spans="2:22" ht="25.5" x14ac:dyDescent="0.2">
      <c r="B17" s="35">
        <v>84131603</v>
      </c>
      <c r="C17" s="65" t="s">
        <v>32</v>
      </c>
      <c r="D17" s="36" t="s">
        <v>33</v>
      </c>
      <c r="E17" s="36" t="s">
        <v>34</v>
      </c>
      <c r="F17" s="37" t="s">
        <v>290</v>
      </c>
      <c r="G17" s="65" t="s">
        <v>36</v>
      </c>
      <c r="H17" s="38">
        <v>85375900</v>
      </c>
      <c r="I17" s="38">
        <v>85375900</v>
      </c>
      <c r="J17" s="36" t="s">
        <v>37</v>
      </c>
      <c r="K17" s="36" t="s">
        <v>38</v>
      </c>
      <c r="L17" s="39" t="s">
        <v>39</v>
      </c>
      <c r="M17" s="36">
        <v>1</v>
      </c>
      <c r="N17" s="24"/>
      <c r="O17" s="24"/>
      <c r="P17" s="24"/>
      <c r="Q17" s="24"/>
      <c r="R17" s="24"/>
      <c r="S17" s="24"/>
      <c r="T17" s="24"/>
      <c r="U17" s="24"/>
      <c r="V17" s="24"/>
    </row>
    <row r="18" spans="2:22" ht="51" x14ac:dyDescent="0.2">
      <c r="B18" s="35">
        <v>84131500</v>
      </c>
      <c r="C18" s="65" t="s">
        <v>41</v>
      </c>
      <c r="D18" s="36" t="s">
        <v>445</v>
      </c>
      <c r="E18" s="36" t="s">
        <v>444</v>
      </c>
      <c r="F18" s="36" t="s">
        <v>444</v>
      </c>
      <c r="G18" s="65" t="s">
        <v>444</v>
      </c>
      <c r="H18" s="38">
        <v>0</v>
      </c>
      <c r="I18" s="38">
        <v>0</v>
      </c>
      <c r="J18" s="36" t="s">
        <v>37</v>
      </c>
      <c r="K18" s="36" t="s">
        <v>38</v>
      </c>
      <c r="L18" s="39" t="s">
        <v>39</v>
      </c>
      <c r="M18" s="36">
        <v>2</v>
      </c>
      <c r="N18" s="24"/>
      <c r="O18" s="24"/>
      <c r="P18" s="24"/>
      <c r="Q18" s="24"/>
      <c r="R18" s="24"/>
      <c r="S18" s="24"/>
      <c r="T18" s="24"/>
      <c r="U18" s="24"/>
      <c r="V18" s="24"/>
    </row>
    <row r="19" spans="2:22" ht="57.75" customHeight="1" x14ac:dyDescent="0.2">
      <c r="B19" s="35">
        <v>84131500</v>
      </c>
      <c r="C19" s="65" t="s">
        <v>43</v>
      </c>
      <c r="D19" s="36" t="s">
        <v>44</v>
      </c>
      <c r="E19" s="36" t="s">
        <v>34</v>
      </c>
      <c r="F19" s="36" t="s">
        <v>45</v>
      </c>
      <c r="G19" s="65" t="s">
        <v>36</v>
      </c>
      <c r="H19" s="38">
        <v>385000000</v>
      </c>
      <c r="I19" s="38">
        <v>385000000</v>
      </c>
      <c r="J19" s="36" t="s">
        <v>37</v>
      </c>
      <c r="K19" s="36" t="s">
        <v>38</v>
      </c>
      <c r="L19" s="39" t="s">
        <v>39</v>
      </c>
      <c r="M19" s="36">
        <v>3</v>
      </c>
      <c r="N19" s="24"/>
      <c r="O19" s="24"/>
      <c r="P19" s="24"/>
      <c r="Q19" s="24"/>
      <c r="R19" s="24"/>
      <c r="S19" s="24"/>
      <c r="T19" s="24"/>
      <c r="U19" s="24"/>
      <c r="V19" s="24"/>
    </row>
    <row r="20" spans="2:22" ht="25.5" x14ac:dyDescent="0.2">
      <c r="B20" s="35">
        <v>84131607</v>
      </c>
      <c r="C20" s="65" t="s">
        <v>289</v>
      </c>
      <c r="D20" s="36" t="s">
        <v>44</v>
      </c>
      <c r="E20" s="36" t="s">
        <v>46</v>
      </c>
      <c r="F20" s="36" t="s">
        <v>45</v>
      </c>
      <c r="G20" s="65" t="s">
        <v>36</v>
      </c>
      <c r="H20" s="38">
        <v>220000000</v>
      </c>
      <c r="I20" s="38">
        <v>220000000</v>
      </c>
      <c r="J20" s="36" t="s">
        <v>37</v>
      </c>
      <c r="K20" s="36" t="s">
        <v>38</v>
      </c>
      <c r="L20" s="39" t="s">
        <v>39</v>
      </c>
      <c r="M20" s="36">
        <v>4</v>
      </c>
      <c r="N20" s="24"/>
      <c r="O20" s="24"/>
      <c r="P20" s="24"/>
      <c r="Q20" s="24"/>
      <c r="R20" s="24"/>
      <c r="S20" s="24"/>
      <c r="T20" s="24"/>
      <c r="U20" s="24"/>
      <c r="V20" s="24"/>
    </row>
    <row r="21" spans="2:22" ht="25.5" x14ac:dyDescent="0.2">
      <c r="B21" s="35">
        <v>70122000</v>
      </c>
      <c r="C21" s="65" t="s">
        <v>47</v>
      </c>
      <c r="D21" s="36" t="s">
        <v>48</v>
      </c>
      <c r="E21" s="36" t="s">
        <v>49</v>
      </c>
      <c r="F21" s="37" t="s">
        <v>50</v>
      </c>
      <c r="G21" s="65" t="s">
        <v>36</v>
      </c>
      <c r="H21" s="38">
        <v>12000000</v>
      </c>
      <c r="I21" s="38">
        <v>12000000</v>
      </c>
      <c r="J21" s="36" t="s">
        <v>37</v>
      </c>
      <c r="K21" s="36" t="s">
        <v>38</v>
      </c>
      <c r="L21" s="39" t="s">
        <v>51</v>
      </c>
      <c r="M21" s="36">
        <v>5</v>
      </c>
      <c r="N21" s="24"/>
      <c r="O21" s="24"/>
      <c r="P21" s="24"/>
      <c r="Q21" s="24"/>
      <c r="R21" s="24"/>
      <c r="S21" s="24"/>
      <c r="T21" s="24"/>
      <c r="U21" s="24"/>
      <c r="V21" s="24"/>
    </row>
    <row r="22" spans="2:22" ht="25.5" x14ac:dyDescent="0.2">
      <c r="B22" s="35">
        <v>78181500</v>
      </c>
      <c r="C22" s="65" t="s">
        <v>52</v>
      </c>
      <c r="D22" s="36" t="s">
        <v>53</v>
      </c>
      <c r="E22" s="36" t="s">
        <v>54</v>
      </c>
      <c r="F22" s="37" t="s">
        <v>290</v>
      </c>
      <c r="G22" s="65" t="s">
        <v>36</v>
      </c>
      <c r="H22" s="38">
        <v>300000000</v>
      </c>
      <c r="I22" s="38">
        <v>300000000</v>
      </c>
      <c r="J22" s="36" t="s">
        <v>37</v>
      </c>
      <c r="K22" s="36" t="s">
        <v>38</v>
      </c>
      <c r="L22" s="39" t="s">
        <v>51</v>
      </c>
      <c r="M22" s="36">
        <v>6</v>
      </c>
      <c r="N22" s="24"/>
      <c r="O22" s="24"/>
      <c r="P22" s="24"/>
      <c r="Q22" s="24"/>
      <c r="R22" s="24"/>
      <c r="S22" s="24"/>
      <c r="T22" s="24"/>
      <c r="U22" s="24"/>
      <c r="V22" s="24"/>
    </row>
    <row r="23" spans="2:22" ht="25.5" x14ac:dyDescent="0.2">
      <c r="B23" s="35">
        <v>10121801</v>
      </c>
      <c r="C23" s="65" t="s">
        <v>55</v>
      </c>
      <c r="D23" s="36" t="s">
        <v>56</v>
      </c>
      <c r="E23" s="36" t="s">
        <v>57</v>
      </c>
      <c r="F23" s="37" t="s">
        <v>50</v>
      </c>
      <c r="G23" s="65" t="s">
        <v>36</v>
      </c>
      <c r="H23" s="38">
        <v>6000000</v>
      </c>
      <c r="I23" s="38">
        <v>6000000</v>
      </c>
      <c r="J23" s="36" t="s">
        <v>37</v>
      </c>
      <c r="K23" s="36" t="s">
        <v>38</v>
      </c>
      <c r="L23" s="39" t="s">
        <v>51</v>
      </c>
      <c r="M23" s="36">
        <v>7</v>
      </c>
      <c r="N23" s="24"/>
      <c r="O23" s="24"/>
      <c r="P23" s="24"/>
      <c r="Q23" s="24"/>
      <c r="R23" s="24"/>
      <c r="S23" s="24"/>
      <c r="T23" s="24"/>
      <c r="U23" s="24"/>
      <c r="V23" s="24"/>
    </row>
    <row r="24" spans="2:22" ht="25.5" x14ac:dyDescent="0.2">
      <c r="B24" s="35">
        <v>72151514</v>
      </c>
      <c r="C24" s="65" t="s">
        <v>58</v>
      </c>
      <c r="D24" s="36" t="s">
        <v>59</v>
      </c>
      <c r="E24" s="36" t="s">
        <v>60</v>
      </c>
      <c r="F24" s="37" t="s">
        <v>61</v>
      </c>
      <c r="G24" s="65" t="s">
        <v>36</v>
      </c>
      <c r="H24" s="38">
        <v>9613068</v>
      </c>
      <c r="I24" s="38">
        <v>9613068</v>
      </c>
      <c r="J24" s="36" t="s">
        <v>37</v>
      </c>
      <c r="K24" s="36" t="s">
        <v>38</v>
      </c>
      <c r="L24" s="39" t="s">
        <v>62</v>
      </c>
      <c r="M24" s="36">
        <v>8</v>
      </c>
      <c r="N24" s="24"/>
      <c r="O24" s="24"/>
      <c r="P24" s="24"/>
      <c r="Q24" s="24"/>
      <c r="R24" s="24"/>
      <c r="S24" s="24"/>
      <c r="T24" s="24"/>
      <c r="U24" s="24"/>
      <c r="V24" s="24"/>
    </row>
    <row r="25" spans="2:22" ht="58.5" customHeight="1" x14ac:dyDescent="0.2">
      <c r="B25" s="35">
        <v>72151514</v>
      </c>
      <c r="C25" s="65" t="s">
        <v>63</v>
      </c>
      <c r="D25" s="41" t="s">
        <v>59</v>
      </c>
      <c r="E25" s="36" t="s">
        <v>60</v>
      </c>
      <c r="F25" s="37" t="s">
        <v>61</v>
      </c>
      <c r="G25" s="65" t="s">
        <v>36</v>
      </c>
      <c r="H25" s="42">
        <v>235629470.43210876</v>
      </c>
      <c r="I25" s="42">
        <v>235629470.43210876</v>
      </c>
      <c r="J25" s="41" t="s">
        <v>37</v>
      </c>
      <c r="K25" s="36" t="s">
        <v>38</v>
      </c>
      <c r="L25" s="39" t="s">
        <v>62</v>
      </c>
      <c r="M25" s="36">
        <v>9</v>
      </c>
      <c r="N25" s="24"/>
      <c r="O25" s="24"/>
      <c r="P25" s="24"/>
      <c r="Q25" s="24"/>
      <c r="R25" s="24"/>
      <c r="S25" s="24"/>
      <c r="T25" s="24"/>
      <c r="U25" s="24"/>
      <c r="V25" s="24"/>
    </row>
    <row r="26" spans="2:22" ht="25.5" x14ac:dyDescent="0.2">
      <c r="B26" s="35">
        <v>26111707</v>
      </c>
      <c r="C26" s="65" t="s">
        <v>64</v>
      </c>
      <c r="D26" s="36" t="s">
        <v>59</v>
      </c>
      <c r="E26" s="36" t="s">
        <v>60</v>
      </c>
      <c r="F26" s="37" t="s">
        <v>61</v>
      </c>
      <c r="G26" s="65" t="s">
        <v>36</v>
      </c>
      <c r="H26" s="38">
        <v>28200000</v>
      </c>
      <c r="I26" s="38">
        <v>28200000</v>
      </c>
      <c r="J26" s="36" t="s">
        <v>37</v>
      </c>
      <c r="K26" s="36" t="s">
        <v>38</v>
      </c>
      <c r="L26" s="39" t="s">
        <v>62</v>
      </c>
      <c r="M26" s="36">
        <v>10</v>
      </c>
      <c r="N26" s="24"/>
      <c r="O26" s="24"/>
      <c r="P26" s="24"/>
      <c r="Q26" s="24"/>
      <c r="R26" s="24"/>
      <c r="S26" s="24"/>
      <c r="T26" s="24"/>
      <c r="U26" s="24"/>
      <c r="V26" s="24"/>
    </row>
    <row r="27" spans="2:22" ht="25.5" x14ac:dyDescent="0.2">
      <c r="B27" s="35">
        <v>81112006</v>
      </c>
      <c r="C27" s="65" t="s">
        <v>65</v>
      </c>
      <c r="D27" s="36" t="s">
        <v>33</v>
      </c>
      <c r="E27" s="36" t="s">
        <v>66</v>
      </c>
      <c r="F27" s="37" t="s">
        <v>50</v>
      </c>
      <c r="G27" s="65" t="s">
        <v>36</v>
      </c>
      <c r="H27" s="38">
        <v>15000000</v>
      </c>
      <c r="I27" s="38">
        <v>15000000</v>
      </c>
      <c r="J27" s="36" t="s">
        <v>37</v>
      </c>
      <c r="K27" s="36" t="s">
        <v>38</v>
      </c>
      <c r="L27" s="39" t="s">
        <v>62</v>
      </c>
      <c r="M27" s="36">
        <v>11</v>
      </c>
      <c r="N27" s="24"/>
      <c r="O27" s="24"/>
      <c r="P27" s="24"/>
      <c r="Q27" s="24"/>
      <c r="R27" s="24"/>
      <c r="S27" s="24"/>
      <c r="T27" s="24"/>
      <c r="U27" s="24"/>
      <c r="V27" s="24"/>
    </row>
    <row r="28" spans="2:22" ht="25.5" x14ac:dyDescent="0.2">
      <c r="B28" s="35">
        <v>81112100</v>
      </c>
      <c r="C28" s="65" t="s">
        <v>67</v>
      </c>
      <c r="D28" s="36" t="s">
        <v>68</v>
      </c>
      <c r="E28" s="36" t="s">
        <v>34</v>
      </c>
      <c r="F28" s="37" t="s">
        <v>69</v>
      </c>
      <c r="G28" s="65" t="s">
        <v>36</v>
      </c>
      <c r="H28" s="38">
        <v>2136000</v>
      </c>
      <c r="I28" s="38">
        <v>2136000</v>
      </c>
      <c r="J28" s="36" t="s">
        <v>37</v>
      </c>
      <c r="K28" s="36" t="s">
        <v>38</v>
      </c>
      <c r="L28" s="39" t="s">
        <v>62</v>
      </c>
      <c r="M28" s="36">
        <v>12</v>
      </c>
      <c r="N28" s="24"/>
      <c r="O28" s="24"/>
      <c r="P28" s="24"/>
      <c r="Q28" s="24"/>
      <c r="R28" s="24"/>
      <c r="S28" s="24"/>
      <c r="T28" s="24"/>
      <c r="U28" s="24"/>
      <c r="V28" s="24"/>
    </row>
    <row r="29" spans="2:22" ht="25.5" x14ac:dyDescent="0.2">
      <c r="B29" s="35" t="s">
        <v>410</v>
      </c>
      <c r="C29" s="65" t="s">
        <v>70</v>
      </c>
      <c r="D29" s="36" t="s">
        <v>68</v>
      </c>
      <c r="E29" s="36" t="s">
        <v>34</v>
      </c>
      <c r="F29" s="37" t="s">
        <v>69</v>
      </c>
      <c r="G29" s="65" t="s">
        <v>36</v>
      </c>
      <c r="H29" s="38">
        <v>371600233</v>
      </c>
      <c r="I29" s="38">
        <v>371600233</v>
      </c>
      <c r="J29" s="36" t="s">
        <v>37</v>
      </c>
      <c r="K29" s="36" t="s">
        <v>38</v>
      </c>
      <c r="L29" s="39" t="s">
        <v>62</v>
      </c>
      <c r="M29" s="36">
        <v>13</v>
      </c>
      <c r="N29" s="24"/>
      <c r="O29" s="24"/>
      <c r="P29" s="24"/>
      <c r="Q29" s="24"/>
      <c r="R29" s="24"/>
      <c r="S29" s="24"/>
      <c r="T29" s="24"/>
      <c r="U29" s="24"/>
      <c r="V29" s="24"/>
    </row>
    <row r="30" spans="2:22" ht="25.5" x14ac:dyDescent="0.2">
      <c r="B30" s="35" t="s">
        <v>410</v>
      </c>
      <c r="C30" s="65" t="s">
        <v>71</v>
      </c>
      <c r="D30" s="41" t="s">
        <v>68</v>
      </c>
      <c r="E30" s="36" t="s">
        <v>34</v>
      </c>
      <c r="F30" s="37" t="s">
        <v>69</v>
      </c>
      <c r="G30" s="65" t="s">
        <v>36</v>
      </c>
      <c r="H30" s="38">
        <v>174492626</v>
      </c>
      <c r="I30" s="38">
        <v>174492626</v>
      </c>
      <c r="J30" s="41" t="s">
        <v>37</v>
      </c>
      <c r="K30" s="36" t="s">
        <v>38</v>
      </c>
      <c r="L30" s="39" t="s">
        <v>62</v>
      </c>
      <c r="M30" s="36">
        <v>14</v>
      </c>
      <c r="N30" s="24"/>
      <c r="O30" s="24"/>
      <c r="P30" s="24"/>
      <c r="Q30" s="24"/>
      <c r="R30" s="24"/>
      <c r="S30" s="24"/>
      <c r="T30" s="24"/>
      <c r="U30" s="24"/>
      <c r="V30" s="24"/>
    </row>
    <row r="31" spans="2:22" ht="25.5" x14ac:dyDescent="0.2">
      <c r="B31" s="35" t="s">
        <v>410</v>
      </c>
      <c r="C31" s="65" t="s">
        <v>72</v>
      </c>
      <c r="D31" s="41" t="s">
        <v>68</v>
      </c>
      <c r="E31" s="36" t="s">
        <v>34</v>
      </c>
      <c r="F31" s="37" t="s">
        <v>69</v>
      </c>
      <c r="G31" s="65" t="s">
        <v>36</v>
      </c>
      <c r="H31" s="38">
        <v>299143410</v>
      </c>
      <c r="I31" s="38">
        <v>299143410</v>
      </c>
      <c r="J31" s="41" t="s">
        <v>37</v>
      </c>
      <c r="K31" s="36" t="s">
        <v>38</v>
      </c>
      <c r="L31" s="39" t="s">
        <v>62</v>
      </c>
      <c r="M31" s="36">
        <v>15</v>
      </c>
      <c r="N31" s="24"/>
      <c r="O31" s="24"/>
      <c r="P31" s="24"/>
      <c r="Q31" s="24"/>
      <c r="R31" s="24"/>
      <c r="S31" s="24"/>
      <c r="T31" s="24"/>
      <c r="U31" s="24"/>
      <c r="V31" s="24"/>
    </row>
    <row r="32" spans="2:22" ht="25.5" x14ac:dyDescent="0.2">
      <c r="B32" s="35" t="s">
        <v>410</v>
      </c>
      <c r="C32" s="65" t="s">
        <v>73</v>
      </c>
      <c r="D32" s="36" t="s">
        <v>68</v>
      </c>
      <c r="E32" s="36" t="s">
        <v>34</v>
      </c>
      <c r="F32" s="37" t="s">
        <v>69</v>
      </c>
      <c r="G32" s="65" t="s">
        <v>36</v>
      </c>
      <c r="H32" s="38">
        <v>329229826</v>
      </c>
      <c r="I32" s="38">
        <v>329229826</v>
      </c>
      <c r="J32" s="36" t="s">
        <v>37</v>
      </c>
      <c r="K32" s="36" t="s">
        <v>38</v>
      </c>
      <c r="L32" s="39" t="s">
        <v>62</v>
      </c>
      <c r="M32" s="36">
        <v>16</v>
      </c>
      <c r="N32" s="24"/>
      <c r="O32" s="24"/>
      <c r="P32" s="24"/>
      <c r="Q32" s="24"/>
      <c r="R32" s="24"/>
      <c r="S32" s="24"/>
      <c r="T32" s="24"/>
      <c r="U32" s="24"/>
      <c r="V32" s="24"/>
    </row>
    <row r="33" spans="2:22" ht="25.5" x14ac:dyDescent="0.2">
      <c r="B33" s="35" t="s">
        <v>410</v>
      </c>
      <c r="C33" s="65" t="s">
        <v>74</v>
      </c>
      <c r="D33" s="41" t="s">
        <v>68</v>
      </c>
      <c r="E33" s="36" t="s">
        <v>34</v>
      </c>
      <c r="F33" s="37" t="s">
        <v>69</v>
      </c>
      <c r="G33" s="65" t="s">
        <v>36</v>
      </c>
      <c r="H33" s="42">
        <v>120317335.80070913</v>
      </c>
      <c r="I33" s="42">
        <v>120317335.80070913</v>
      </c>
      <c r="J33" s="41" t="s">
        <v>37</v>
      </c>
      <c r="K33" s="36" t="s">
        <v>38</v>
      </c>
      <c r="L33" s="39" t="s">
        <v>62</v>
      </c>
      <c r="M33" s="36">
        <v>17</v>
      </c>
      <c r="N33" s="24"/>
      <c r="O33" s="24"/>
      <c r="P33" s="24"/>
      <c r="Q33" s="24"/>
      <c r="R33" s="24"/>
      <c r="S33" s="24"/>
      <c r="T33" s="24"/>
      <c r="U33" s="24"/>
      <c r="V33" s="24"/>
    </row>
    <row r="34" spans="2:22" ht="25.5" x14ac:dyDescent="0.2">
      <c r="B34" s="35" t="s">
        <v>412</v>
      </c>
      <c r="C34" s="65" t="s">
        <v>75</v>
      </c>
      <c r="D34" s="36" t="s">
        <v>44</v>
      </c>
      <c r="E34" s="36" t="s">
        <v>46</v>
      </c>
      <c r="F34" s="37" t="s">
        <v>50</v>
      </c>
      <c r="G34" s="65" t="s">
        <v>36</v>
      </c>
      <c r="H34" s="38">
        <v>44000000</v>
      </c>
      <c r="I34" s="38">
        <v>44000000</v>
      </c>
      <c r="J34" s="36" t="s">
        <v>37</v>
      </c>
      <c r="K34" s="36" t="s">
        <v>38</v>
      </c>
      <c r="L34" s="39" t="s">
        <v>62</v>
      </c>
      <c r="M34" s="36">
        <v>18</v>
      </c>
      <c r="N34" s="24"/>
      <c r="O34" s="24"/>
      <c r="P34" s="24"/>
      <c r="Q34" s="24"/>
      <c r="R34" s="24"/>
      <c r="S34" s="24"/>
      <c r="T34" s="24"/>
      <c r="U34" s="24"/>
      <c r="V34" s="24"/>
    </row>
    <row r="35" spans="2:22" ht="38.25" x14ac:dyDescent="0.2">
      <c r="B35" s="35" t="s">
        <v>411</v>
      </c>
      <c r="C35" s="65" t="s">
        <v>76</v>
      </c>
      <c r="D35" s="36" t="s">
        <v>523</v>
      </c>
      <c r="E35" s="36" t="s">
        <v>444</v>
      </c>
      <c r="F35" s="36" t="s">
        <v>444</v>
      </c>
      <c r="G35" s="65" t="s">
        <v>444</v>
      </c>
      <c r="H35" s="38">
        <v>0</v>
      </c>
      <c r="I35" s="38">
        <v>0</v>
      </c>
      <c r="J35" s="36" t="s">
        <v>37</v>
      </c>
      <c r="K35" s="36" t="s">
        <v>38</v>
      </c>
      <c r="L35" s="39" t="s">
        <v>62</v>
      </c>
      <c r="M35" s="36">
        <v>19</v>
      </c>
      <c r="N35" s="24"/>
      <c r="O35" s="24"/>
      <c r="P35" s="24"/>
      <c r="Q35" s="24"/>
      <c r="R35" s="24"/>
      <c r="S35" s="24"/>
      <c r="T35" s="24"/>
      <c r="U35" s="24"/>
      <c r="V35" s="24"/>
    </row>
    <row r="36" spans="2:22" ht="51" x14ac:dyDescent="0.2">
      <c r="B36" s="35">
        <v>78111502</v>
      </c>
      <c r="C36" s="65" t="s">
        <v>77</v>
      </c>
      <c r="D36" s="36" t="s">
        <v>78</v>
      </c>
      <c r="E36" s="36" t="s">
        <v>79</v>
      </c>
      <c r="F36" s="37" t="s">
        <v>35</v>
      </c>
      <c r="G36" s="65" t="s">
        <v>36</v>
      </c>
      <c r="H36" s="38">
        <v>4215849709</v>
      </c>
      <c r="I36" s="38">
        <v>1340000000</v>
      </c>
      <c r="J36" s="36" t="s">
        <v>40</v>
      </c>
      <c r="K36" s="36" t="s">
        <v>299</v>
      </c>
      <c r="L36" s="39" t="s">
        <v>80</v>
      </c>
      <c r="M36" s="36">
        <v>20</v>
      </c>
      <c r="N36" s="24"/>
      <c r="O36" s="24"/>
      <c r="P36" s="24"/>
      <c r="Q36" s="24"/>
      <c r="R36" s="24"/>
      <c r="S36" s="24"/>
      <c r="T36" s="24"/>
      <c r="U36" s="24"/>
      <c r="V36" s="24"/>
    </row>
    <row r="37" spans="2:22" ht="38.25" x14ac:dyDescent="0.2">
      <c r="B37" s="35">
        <v>78181505</v>
      </c>
      <c r="C37" s="65" t="s">
        <v>81</v>
      </c>
      <c r="D37" s="36" t="s">
        <v>33</v>
      </c>
      <c r="E37" s="43">
        <v>43830</v>
      </c>
      <c r="F37" s="37" t="s">
        <v>50</v>
      </c>
      <c r="G37" s="65" t="s">
        <v>36</v>
      </c>
      <c r="H37" s="38">
        <v>18000000</v>
      </c>
      <c r="I37" s="38">
        <v>18000000</v>
      </c>
      <c r="J37" s="36" t="s">
        <v>37</v>
      </c>
      <c r="K37" s="36" t="s">
        <v>38</v>
      </c>
      <c r="L37" s="39" t="s">
        <v>82</v>
      </c>
      <c r="M37" s="36">
        <v>21</v>
      </c>
      <c r="N37" s="24"/>
      <c r="O37" s="24"/>
      <c r="P37" s="24"/>
      <c r="Q37" s="24"/>
      <c r="R37" s="24"/>
      <c r="S37" s="24"/>
      <c r="T37" s="24"/>
      <c r="U37" s="24"/>
      <c r="V37" s="24"/>
    </row>
    <row r="38" spans="2:22" ht="38.25" x14ac:dyDescent="0.2">
      <c r="B38" s="35">
        <v>25172504</v>
      </c>
      <c r="C38" s="65" t="s">
        <v>83</v>
      </c>
      <c r="D38" s="41" t="s">
        <v>48</v>
      </c>
      <c r="E38" s="43">
        <v>43830</v>
      </c>
      <c r="F38" s="37" t="s">
        <v>61</v>
      </c>
      <c r="G38" s="65" t="s">
        <v>36</v>
      </c>
      <c r="H38" s="38">
        <v>100000000</v>
      </c>
      <c r="I38" s="38">
        <v>80211557</v>
      </c>
      <c r="J38" s="41" t="s">
        <v>40</v>
      </c>
      <c r="K38" s="36" t="s">
        <v>299</v>
      </c>
      <c r="L38" s="39" t="s">
        <v>82</v>
      </c>
      <c r="M38" s="36">
        <v>22</v>
      </c>
      <c r="N38" s="24"/>
      <c r="O38" s="24"/>
      <c r="P38" s="24"/>
      <c r="Q38" s="24"/>
      <c r="R38" s="24"/>
      <c r="S38" s="24"/>
      <c r="T38" s="24"/>
      <c r="U38" s="24"/>
      <c r="V38" s="24"/>
    </row>
    <row r="39" spans="2:22" ht="38.25" x14ac:dyDescent="0.2">
      <c r="B39" s="35" t="s">
        <v>84</v>
      </c>
      <c r="C39" s="65" t="s">
        <v>85</v>
      </c>
      <c r="D39" s="36" t="s">
        <v>33</v>
      </c>
      <c r="E39" s="36" t="s">
        <v>86</v>
      </c>
      <c r="F39" s="37" t="s">
        <v>35</v>
      </c>
      <c r="G39" s="65" t="s">
        <v>36</v>
      </c>
      <c r="H39" s="38">
        <v>141000000</v>
      </c>
      <c r="I39" s="38">
        <v>45000000</v>
      </c>
      <c r="J39" s="36" t="s">
        <v>40</v>
      </c>
      <c r="K39" s="36" t="s">
        <v>299</v>
      </c>
      <c r="L39" s="39" t="s">
        <v>82</v>
      </c>
      <c r="M39" s="36">
        <v>23</v>
      </c>
      <c r="N39" s="24"/>
      <c r="O39" s="24"/>
      <c r="P39" s="24"/>
      <c r="Q39" s="24"/>
      <c r="R39" s="24"/>
      <c r="S39" s="24"/>
      <c r="T39" s="24"/>
      <c r="U39" s="24"/>
      <c r="V39" s="24"/>
    </row>
    <row r="40" spans="2:22" ht="38.25" x14ac:dyDescent="0.2">
      <c r="B40" s="35">
        <v>78181507</v>
      </c>
      <c r="C40" s="65" t="s">
        <v>87</v>
      </c>
      <c r="D40" s="41" t="s">
        <v>33</v>
      </c>
      <c r="E40" s="43" t="s">
        <v>88</v>
      </c>
      <c r="F40" s="36" t="s">
        <v>45</v>
      </c>
      <c r="G40" s="65" t="s">
        <v>36</v>
      </c>
      <c r="H40" s="38">
        <v>2100000000</v>
      </c>
      <c r="I40" s="38">
        <v>496321461</v>
      </c>
      <c r="J40" s="41" t="s">
        <v>40</v>
      </c>
      <c r="K40" s="36" t="s">
        <v>299</v>
      </c>
      <c r="L40" s="39" t="s">
        <v>82</v>
      </c>
      <c r="M40" s="36">
        <v>24</v>
      </c>
      <c r="N40" s="24"/>
      <c r="O40" s="24"/>
      <c r="P40" s="24"/>
      <c r="Q40" s="24"/>
      <c r="R40" s="24"/>
      <c r="S40" s="24"/>
      <c r="T40" s="24"/>
      <c r="U40" s="24"/>
      <c r="V40" s="24"/>
    </row>
    <row r="41" spans="2:22" ht="38.25" x14ac:dyDescent="0.2">
      <c r="B41" s="35">
        <v>78181507</v>
      </c>
      <c r="C41" s="65" t="s">
        <v>89</v>
      </c>
      <c r="D41" s="41" t="s">
        <v>59</v>
      </c>
      <c r="E41" s="36" t="s">
        <v>90</v>
      </c>
      <c r="F41" s="37" t="s">
        <v>292</v>
      </c>
      <c r="G41" s="65" t="s">
        <v>36</v>
      </c>
      <c r="H41" s="38">
        <v>141000000</v>
      </c>
      <c r="I41" s="38">
        <v>44918472</v>
      </c>
      <c r="J41" s="41" t="s">
        <v>40</v>
      </c>
      <c r="K41" s="36" t="s">
        <v>299</v>
      </c>
      <c r="L41" s="39" t="s">
        <v>82</v>
      </c>
      <c r="M41" s="36">
        <v>25</v>
      </c>
      <c r="N41" s="24"/>
      <c r="O41" s="24"/>
      <c r="P41" s="24"/>
      <c r="Q41" s="24"/>
      <c r="R41" s="24"/>
      <c r="S41" s="24"/>
      <c r="T41" s="24"/>
      <c r="U41" s="24"/>
      <c r="V41" s="24"/>
    </row>
    <row r="42" spans="2:22" ht="32.25" customHeight="1" x14ac:dyDescent="0.2">
      <c r="B42" s="35" t="s">
        <v>91</v>
      </c>
      <c r="C42" s="65" t="s">
        <v>92</v>
      </c>
      <c r="D42" s="41" t="s">
        <v>33</v>
      </c>
      <c r="E42" s="43">
        <v>44196</v>
      </c>
      <c r="F42" s="37" t="s">
        <v>293</v>
      </c>
      <c r="G42" s="65" t="s">
        <v>36</v>
      </c>
      <c r="H42" s="38">
        <f>I42+458821755</f>
        <v>688232633</v>
      </c>
      <c r="I42" s="38">
        <v>229410878</v>
      </c>
      <c r="J42" s="41" t="s">
        <v>40</v>
      </c>
      <c r="K42" s="36" t="s">
        <v>299</v>
      </c>
      <c r="L42" s="39" t="s">
        <v>93</v>
      </c>
      <c r="M42" s="36">
        <v>26</v>
      </c>
      <c r="N42" s="24"/>
      <c r="O42" s="24"/>
      <c r="P42" s="24"/>
      <c r="Q42" s="24"/>
      <c r="R42" s="24"/>
      <c r="S42" s="24"/>
      <c r="T42" s="24"/>
      <c r="U42" s="24"/>
      <c r="V42" s="24"/>
    </row>
    <row r="43" spans="2:22" ht="25.5" x14ac:dyDescent="0.2">
      <c r="B43" s="35">
        <v>53102710</v>
      </c>
      <c r="C43" s="65" t="s">
        <v>94</v>
      </c>
      <c r="D43" s="36" t="s">
        <v>53</v>
      </c>
      <c r="E43" s="43">
        <v>43678</v>
      </c>
      <c r="F43" s="37" t="s">
        <v>50</v>
      </c>
      <c r="G43" s="65" t="s">
        <v>36</v>
      </c>
      <c r="H43" s="38">
        <v>28631115</v>
      </c>
      <c r="I43" s="38">
        <v>28631115</v>
      </c>
      <c r="J43" s="36" t="s">
        <v>37</v>
      </c>
      <c r="K43" s="36" t="s">
        <v>38</v>
      </c>
      <c r="L43" s="39" t="s">
        <v>39</v>
      </c>
      <c r="M43" s="36">
        <v>27</v>
      </c>
      <c r="N43" s="24"/>
      <c r="O43" s="24"/>
      <c r="P43" s="24"/>
      <c r="Q43" s="24"/>
      <c r="R43" s="24"/>
      <c r="S43" s="24"/>
      <c r="T43" s="24"/>
      <c r="U43" s="24"/>
      <c r="V43" s="24"/>
    </row>
    <row r="44" spans="2:22" ht="25.5" x14ac:dyDescent="0.2">
      <c r="B44" s="35">
        <v>53102710</v>
      </c>
      <c r="C44" s="65" t="s">
        <v>95</v>
      </c>
      <c r="D44" s="36" t="s">
        <v>53</v>
      </c>
      <c r="E44" s="43">
        <v>43678</v>
      </c>
      <c r="F44" s="37" t="s">
        <v>50</v>
      </c>
      <c r="G44" s="65" t="s">
        <v>36</v>
      </c>
      <c r="H44" s="38">
        <v>22000000</v>
      </c>
      <c r="I44" s="38">
        <v>22000000</v>
      </c>
      <c r="J44" s="36" t="s">
        <v>37</v>
      </c>
      <c r="K44" s="36" t="s">
        <v>38</v>
      </c>
      <c r="L44" s="39" t="s">
        <v>39</v>
      </c>
      <c r="M44" s="36">
        <v>28</v>
      </c>
      <c r="N44" s="44"/>
      <c r="O44" s="24"/>
      <c r="P44" s="24"/>
      <c r="Q44" s="24"/>
      <c r="R44" s="24"/>
      <c r="S44" s="24"/>
      <c r="T44" s="24"/>
      <c r="U44" s="24"/>
      <c r="V44" s="24"/>
    </row>
    <row r="45" spans="2:22" ht="38.25" x14ac:dyDescent="0.2">
      <c r="B45" s="35">
        <v>78101802</v>
      </c>
      <c r="C45" s="65" t="s">
        <v>96</v>
      </c>
      <c r="D45" s="41" t="s">
        <v>68</v>
      </c>
      <c r="E45" s="43">
        <v>43830</v>
      </c>
      <c r="F45" s="37" t="s">
        <v>35</v>
      </c>
      <c r="G45" s="65" t="s">
        <v>36</v>
      </c>
      <c r="H45" s="42">
        <v>72431036.152026892</v>
      </c>
      <c r="I45" s="38">
        <v>72431036</v>
      </c>
      <c r="J45" s="41" t="s">
        <v>37</v>
      </c>
      <c r="K45" s="36" t="s">
        <v>38</v>
      </c>
      <c r="L45" s="39" t="s">
        <v>97</v>
      </c>
      <c r="M45" s="36">
        <v>30</v>
      </c>
      <c r="N45" s="24"/>
      <c r="O45" s="24"/>
      <c r="P45" s="24"/>
      <c r="Q45" s="24"/>
      <c r="R45" s="24"/>
      <c r="S45" s="24"/>
      <c r="T45" s="24"/>
      <c r="U45" s="24"/>
      <c r="V45" s="24"/>
    </row>
    <row r="46" spans="2:22" ht="38.25" x14ac:dyDescent="0.2">
      <c r="B46" s="35">
        <v>72101516</v>
      </c>
      <c r="C46" s="65" t="s">
        <v>98</v>
      </c>
      <c r="D46" s="36" t="s">
        <v>42</v>
      </c>
      <c r="E46" s="36" t="s">
        <v>99</v>
      </c>
      <c r="F46" s="37" t="s">
        <v>50</v>
      </c>
      <c r="G46" s="65" t="s">
        <v>36</v>
      </c>
      <c r="H46" s="38">
        <v>22000000</v>
      </c>
      <c r="I46" s="38">
        <v>22000000</v>
      </c>
      <c r="J46" s="36" t="s">
        <v>37</v>
      </c>
      <c r="K46" s="36" t="s">
        <v>38</v>
      </c>
      <c r="L46" s="39" t="s">
        <v>524</v>
      </c>
      <c r="M46" s="36">
        <v>31</v>
      </c>
      <c r="N46" s="24"/>
      <c r="O46" s="24"/>
      <c r="P46" s="24"/>
      <c r="Q46" s="24"/>
      <c r="R46" s="24"/>
      <c r="S46" s="24"/>
      <c r="T46" s="24"/>
      <c r="U46" s="24"/>
      <c r="V46" s="24"/>
    </row>
    <row r="47" spans="2:22" ht="25.5" x14ac:dyDescent="0.2">
      <c r="B47" s="35">
        <v>72154010</v>
      </c>
      <c r="C47" s="65" t="s">
        <v>100</v>
      </c>
      <c r="D47" s="36" t="s">
        <v>401</v>
      </c>
      <c r="E47" s="36" t="s">
        <v>34</v>
      </c>
      <c r="F47" s="37" t="s">
        <v>69</v>
      </c>
      <c r="G47" s="65" t="s">
        <v>36</v>
      </c>
      <c r="H47" s="38">
        <v>24938913</v>
      </c>
      <c r="I47" s="38">
        <v>24938913</v>
      </c>
      <c r="J47" s="36" t="s">
        <v>37</v>
      </c>
      <c r="K47" s="36" t="s">
        <v>38</v>
      </c>
      <c r="L47" s="39" t="s">
        <v>193</v>
      </c>
      <c r="M47" s="36">
        <v>32</v>
      </c>
      <c r="N47" s="24"/>
      <c r="O47" s="24"/>
      <c r="P47" s="24"/>
      <c r="Q47" s="24"/>
      <c r="R47" s="24"/>
      <c r="S47" s="24"/>
      <c r="T47" s="24"/>
      <c r="U47" s="24"/>
      <c r="V47" s="24"/>
    </row>
    <row r="48" spans="2:22" ht="38.25" x14ac:dyDescent="0.2">
      <c r="B48" s="35" t="s">
        <v>102</v>
      </c>
      <c r="C48" s="65" t="s">
        <v>103</v>
      </c>
      <c r="D48" s="36" t="s">
        <v>402</v>
      </c>
      <c r="E48" s="36" t="s">
        <v>49</v>
      </c>
      <c r="F48" s="37" t="s">
        <v>50</v>
      </c>
      <c r="G48" s="65" t="s">
        <v>36</v>
      </c>
      <c r="H48" s="38">
        <v>35000000</v>
      </c>
      <c r="I48" s="38">
        <v>35000000</v>
      </c>
      <c r="J48" s="36" t="s">
        <v>37</v>
      </c>
      <c r="K48" s="36" t="s">
        <v>38</v>
      </c>
      <c r="L48" s="39" t="s">
        <v>193</v>
      </c>
      <c r="M48" s="36">
        <v>33</v>
      </c>
      <c r="N48" s="24"/>
      <c r="O48" s="24"/>
      <c r="P48" s="24"/>
      <c r="Q48" s="24"/>
      <c r="R48" s="24"/>
      <c r="S48" s="24"/>
      <c r="T48" s="24"/>
      <c r="U48" s="24"/>
      <c r="V48" s="24"/>
    </row>
    <row r="49" spans="2:22" ht="25.5" x14ac:dyDescent="0.2">
      <c r="B49" s="35" t="s">
        <v>104</v>
      </c>
      <c r="C49" s="94" t="s">
        <v>105</v>
      </c>
      <c r="D49" s="41" t="s">
        <v>403</v>
      </c>
      <c r="E49" s="36" t="s">
        <v>400</v>
      </c>
      <c r="F49" s="37" t="s">
        <v>290</v>
      </c>
      <c r="G49" s="65" t="s">
        <v>36</v>
      </c>
      <c r="H49" s="38">
        <v>200000000</v>
      </c>
      <c r="I49" s="38">
        <v>200000000</v>
      </c>
      <c r="J49" s="41" t="s">
        <v>37</v>
      </c>
      <c r="K49" s="36" t="s">
        <v>38</v>
      </c>
      <c r="L49" s="39" t="s">
        <v>193</v>
      </c>
      <c r="M49" s="36">
        <v>34</v>
      </c>
      <c r="N49" s="24"/>
      <c r="O49" s="24"/>
      <c r="P49" s="24"/>
      <c r="Q49" s="24"/>
      <c r="R49" s="24"/>
      <c r="S49" s="24"/>
      <c r="T49" s="24"/>
      <c r="U49" s="24"/>
      <c r="V49" s="24"/>
    </row>
    <row r="50" spans="2:22" ht="25.5" x14ac:dyDescent="0.2">
      <c r="B50" s="35">
        <v>72154010</v>
      </c>
      <c r="C50" s="65" t="s">
        <v>106</v>
      </c>
      <c r="D50" s="36" t="s">
        <v>404</v>
      </c>
      <c r="E50" s="36" t="s">
        <v>66</v>
      </c>
      <c r="F50" s="37" t="s">
        <v>69</v>
      </c>
      <c r="G50" s="65" t="s">
        <v>36</v>
      </c>
      <c r="H50" s="38">
        <v>21526780</v>
      </c>
      <c r="I50" s="38">
        <v>21526780</v>
      </c>
      <c r="J50" s="36" t="s">
        <v>37</v>
      </c>
      <c r="K50" s="36" t="s">
        <v>38</v>
      </c>
      <c r="L50" s="39" t="s">
        <v>193</v>
      </c>
      <c r="M50" s="36">
        <v>35</v>
      </c>
      <c r="N50" s="24"/>
      <c r="O50" s="24"/>
      <c r="P50" s="24"/>
      <c r="Q50" s="24"/>
      <c r="R50" s="24"/>
      <c r="S50" s="24"/>
      <c r="T50" s="24"/>
      <c r="U50" s="24"/>
      <c r="V50" s="24"/>
    </row>
    <row r="51" spans="2:22" ht="25.5" x14ac:dyDescent="0.2">
      <c r="B51" s="35">
        <v>72154010</v>
      </c>
      <c r="C51" s="65" t="s">
        <v>107</v>
      </c>
      <c r="D51" s="36" t="s">
        <v>404</v>
      </c>
      <c r="E51" s="36" t="s">
        <v>66</v>
      </c>
      <c r="F51" s="37" t="s">
        <v>50</v>
      </c>
      <c r="G51" s="65" t="s">
        <v>36</v>
      </c>
      <c r="H51" s="38">
        <v>16140541</v>
      </c>
      <c r="I51" s="38">
        <v>16140541</v>
      </c>
      <c r="J51" s="36" t="s">
        <v>37</v>
      </c>
      <c r="K51" s="36" t="s">
        <v>38</v>
      </c>
      <c r="L51" s="39" t="s">
        <v>193</v>
      </c>
      <c r="M51" s="36">
        <v>36</v>
      </c>
      <c r="N51" s="24"/>
      <c r="O51" s="24"/>
      <c r="P51" s="24"/>
      <c r="Q51" s="24"/>
      <c r="R51" s="24"/>
      <c r="S51" s="24"/>
      <c r="T51" s="24"/>
      <c r="U51" s="24"/>
      <c r="V51" s="24"/>
    </row>
    <row r="52" spans="2:22" ht="25.5" x14ac:dyDescent="0.2">
      <c r="B52" s="35" t="s">
        <v>413</v>
      </c>
      <c r="C52" s="65" t="s">
        <v>108</v>
      </c>
      <c r="D52" s="36" t="s">
        <v>405</v>
      </c>
      <c r="E52" s="36" t="s">
        <v>79</v>
      </c>
      <c r="F52" s="37" t="s">
        <v>50</v>
      </c>
      <c r="G52" s="65" t="s">
        <v>36</v>
      </c>
      <c r="H52" s="38">
        <v>2000000</v>
      </c>
      <c r="I52" s="38">
        <v>2000000</v>
      </c>
      <c r="J52" s="36" t="s">
        <v>37</v>
      </c>
      <c r="K52" s="36" t="s">
        <v>38</v>
      </c>
      <c r="L52" s="39" t="s">
        <v>193</v>
      </c>
      <c r="M52" s="36">
        <v>37</v>
      </c>
      <c r="N52" s="24"/>
      <c r="O52" s="24"/>
      <c r="P52" s="24"/>
      <c r="Q52" s="24"/>
      <c r="R52" s="24"/>
      <c r="S52" s="24"/>
      <c r="T52" s="24"/>
      <c r="U52" s="24"/>
      <c r="V52" s="24"/>
    </row>
    <row r="53" spans="2:22" ht="12" customHeight="1" x14ac:dyDescent="0.2">
      <c r="B53" s="35">
        <v>78102201</v>
      </c>
      <c r="C53" s="65" t="s">
        <v>109</v>
      </c>
      <c r="D53" s="41" t="s">
        <v>110</v>
      </c>
      <c r="E53" s="36" t="s">
        <v>111</v>
      </c>
      <c r="F53" s="37" t="s">
        <v>35</v>
      </c>
      <c r="G53" s="65" t="s">
        <v>36</v>
      </c>
      <c r="H53" s="38">
        <v>1163998396</v>
      </c>
      <c r="I53" s="38">
        <v>1163998396</v>
      </c>
      <c r="J53" s="41" t="s">
        <v>40</v>
      </c>
      <c r="K53" s="36" t="s">
        <v>299</v>
      </c>
      <c r="L53" s="39" t="s">
        <v>112</v>
      </c>
      <c r="M53" s="36">
        <v>38</v>
      </c>
      <c r="N53" s="24"/>
      <c r="O53" s="24"/>
      <c r="P53" s="24"/>
      <c r="Q53" s="24"/>
      <c r="R53" s="24"/>
      <c r="S53" s="24"/>
      <c r="T53" s="24"/>
      <c r="U53" s="24"/>
      <c r="V53" s="24"/>
    </row>
    <row r="54" spans="2:22" ht="12" customHeight="1" x14ac:dyDescent="0.2">
      <c r="B54" s="35">
        <v>83111507</v>
      </c>
      <c r="C54" s="65" t="s">
        <v>473</v>
      </c>
      <c r="D54" s="36" t="s">
        <v>59</v>
      </c>
      <c r="E54" s="36" t="s">
        <v>46</v>
      </c>
      <c r="F54" s="37" t="s">
        <v>69</v>
      </c>
      <c r="G54" s="65" t="s">
        <v>36</v>
      </c>
      <c r="H54" s="38">
        <v>560184891</v>
      </c>
      <c r="I54" s="38">
        <v>335268411</v>
      </c>
      <c r="J54" s="41" t="s">
        <v>440</v>
      </c>
      <c r="K54" s="36" t="s">
        <v>299</v>
      </c>
      <c r="L54" s="39" t="s">
        <v>112</v>
      </c>
      <c r="M54" s="36">
        <v>39</v>
      </c>
      <c r="N54" s="24"/>
      <c r="O54" s="24"/>
      <c r="P54" s="24"/>
      <c r="Q54" s="24"/>
      <c r="R54" s="24"/>
      <c r="S54" s="24"/>
      <c r="T54" s="24"/>
      <c r="U54" s="24"/>
      <c r="V54" s="24"/>
    </row>
    <row r="55" spans="2:22" ht="24" customHeight="1" x14ac:dyDescent="0.2">
      <c r="B55" s="35">
        <v>83121700</v>
      </c>
      <c r="C55" s="65" t="s">
        <v>113</v>
      </c>
      <c r="D55" s="45" t="s">
        <v>33</v>
      </c>
      <c r="E55" s="46" t="s">
        <v>60</v>
      </c>
      <c r="F55" s="37" t="s">
        <v>114</v>
      </c>
      <c r="G55" s="65" t="s">
        <v>36</v>
      </c>
      <c r="H55" s="38">
        <v>512603371</v>
      </c>
      <c r="I55" s="38">
        <v>512603371</v>
      </c>
      <c r="J55" s="41" t="s">
        <v>37</v>
      </c>
      <c r="K55" s="36" t="s">
        <v>38</v>
      </c>
      <c r="L55" s="39" t="s">
        <v>115</v>
      </c>
      <c r="M55" s="36">
        <v>40</v>
      </c>
      <c r="N55" s="24"/>
      <c r="O55" s="24"/>
      <c r="P55" s="24"/>
      <c r="Q55" s="24"/>
      <c r="R55" s="24"/>
      <c r="S55" s="24"/>
      <c r="T55" s="24"/>
      <c r="U55" s="24"/>
      <c r="V55" s="24"/>
    </row>
    <row r="56" spans="2:22" ht="24" customHeight="1" x14ac:dyDescent="0.2">
      <c r="B56" s="35">
        <v>83121700</v>
      </c>
      <c r="C56" s="65" t="s">
        <v>116</v>
      </c>
      <c r="D56" s="43" t="s">
        <v>59</v>
      </c>
      <c r="E56" s="46" t="s">
        <v>60</v>
      </c>
      <c r="F56" s="37" t="s">
        <v>50</v>
      </c>
      <c r="G56" s="65" t="s">
        <v>36</v>
      </c>
      <c r="H56" s="38">
        <v>30000000</v>
      </c>
      <c r="I56" s="38">
        <v>30000000</v>
      </c>
      <c r="J56" s="41" t="s">
        <v>37</v>
      </c>
      <c r="K56" s="36" t="s">
        <v>38</v>
      </c>
      <c r="L56" s="39" t="s">
        <v>115</v>
      </c>
      <c r="M56" s="36">
        <v>41</v>
      </c>
      <c r="N56" s="24"/>
      <c r="O56" s="24"/>
      <c r="P56" s="24"/>
      <c r="Q56" s="24"/>
      <c r="R56" s="24"/>
      <c r="S56" s="24"/>
      <c r="T56" s="24"/>
      <c r="U56" s="24"/>
      <c r="V56" s="24"/>
    </row>
    <row r="57" spans="2:22" ht="38.25" x14ac:dyDescent="0.2">
      <c r="B57" s="35">
        <v>83121700</v>
      </c>
      <c r="C57" s="65" t="s">
        <v>117</v>
      </c>
      <c r="D57" s="43" t="s">
        <v>118</v>
      </c>
      <c r="E57" s="46" t="s">
        <v>119</v>
      </c>
      <c r="F57" s="37" t="s">
        <v>114</v>
      </c>
      <c r="G57" s="65" t="s">
        <v>36</v>
      </c>
      <c r="H57" s="38">
        <v>19278000</v>
      </c>
      <c r="I57" s="38">
        <v>19278000</v>
      </c>
      <c r="J57" s="36" t="s">
        <v>37</v>
      </c>
      <c r="K57" s="36" t="s">
        <v>38</v>
      </c>
      <c r="L57" s="39" t="s">
        <v>115</v>
      </c>
      <c r="M57" s="36">
        <v>42</v>
      </c>
      <c r="N57" s="24"/>
      <c r="O57" s="24"/>
      <c r="P57" s="24"/>
      <c r="Q57" s="24"/>
      <c r="R57" s="24"/>
      <c r="S57" s="24"/>
      <c r="T57" s="24"/>
      <c r="U57" s="24"/>
      <c r="V57" s="24"/>
    </row>
    <row r="58" spans="2:22" ht="38.25" x14ac:dyDescent="0.2">
      <c r="B58" s="35">
        <v>92101805</v>
      </c>
      <c r="C58" s="65" t="s">
        <v>294</v>
      </c>
      <c r="D58" s="43" t="s">
        <v>120</v>
      </c>
      <c r="E58" s="46">
        <v>43800</v>
      </c>
      <c r="F58" s="37" t="s">
        <v>290</v>
      </c>
      <c r="G58" s="65" t="s">
        <v>36</v>
      </c>
      <c r="H58" s="38">
        <v>100000000</v>
      </c>
      <c r="I58" s="38">
        <v>100000000</v>
      </c>
      <c r="J58" s="36" t="s">
        <v>37</v>
      </c>
      <c r="K58" s="36" t="s">
        <v>38</v>
      </c>
      <c r="L58" s="39" t="s">
        <v>399</v>
      </c>
      <c r="M58" s="36">
        <v>43</v>
      </c>
      <c r="N58" s="24"/>
      <c r="O58" s="24"/>
      <c r="P58" s="24"/>
      <c r="Q58" s="24"/>
      <c r="R58" s="24"/>
      <c r="S58" s="24"/>
      <c r="T58" s="24"/>
      <c r="U58" s="24"/>
      <c r="V58" s="24"/>
    </row>
    <row r="59" spans="2:22" ht="30" customHeight="1" x14ac:dyDescent="0.2">
      <c r="B59" s="35">
        <v>80131502</v>
      </c>
      <c r="C59" s="95" t="s">
        <v>121</v>
      </c>
      <c r="D59" s="36" t="s">
        <v>33</v>
      </c>
      <c r="E59" s="47">
        <v>44286</v>
      </c>
      <c r="F59" s="37" t="s">
        <v>69</v>
      </c>
      <c r="G59" s="65" t="s">
        <v>36</v>
      </c>
      <c r="H59" s="38">
        <v>63994128</v>
      </c>
      <c r="I59" s="38">
        <v>23585058</v>
      </c>
      <c r="J59" s="36" t="s">
        <v>40</v>
      </c>
      <c r="K59" s="37" t="s">
        <v>299</v>
      </c>
      <c r="L59" s="39" t="s">
        <v>122</v>
      </c>
      <c r="M59" s="36">
        <v>47</v>
      </c>
      <c r="N59" s="24"/>
      <c r="O59" s="24"/>
      <c r="P59" s="24"/>
      <c r="Q59" s="24"/>
      <c r="R59" s="24"/>
      <c r="S59" s="24"/>
      <c r="T59" s="24"/>
      <c r="U59" s="24"/>
      <c r="V59" s="24"/>
    </row>
    <row r="60" spans="2:22" ht="25.5" x14ac:dyDescent="0.2">
      <c r="B60" s="35">
        <v>80131502</v>
      </c>
      <c r="C60" s="95" t="s">
        <v>123</v>
      </c>
      <c r="D60" s="36" t="s">
        <v>33</v>
      </c>
      <c r="E60" s="47">
        <v>44286</v>
      </c>
      <c r="F60" s="37" t="s">
        <v>69</v>
      </c>
      <c r="G60" s="65" t="s">
        <v>36</v>
      </c>
      <c r="H60" s="38">
        <v>40314492</v>
      </c>
      <c r="I60" s="38">
        <v>14857920</v>
      </c>
      <c r="J60" s="36" t="s">
        <v>40</v>
      </c>
      <c r="K60" s="37" t="s">
        <v>299</v>
      </c>
      <c r="L60" s="39" t="s">
        <v>124</v>
      </c>
      <c r="M60" s="36">
        <v>48</v>
      </c>
      <c r="N60" s="24"/>
      <c r="O60" s="24"/>
      <c r="P60" s="24"/>
      <c r="Q60" s="24"/>
      <c r="R60" s="24"/>
      <c r="S60" s="24"/>
      <c r="T60" s="24"/>
      <c r="U60" s="24"/>
      <c r="V60" s="24"/>
    </row>
    <row r="61" spans="2:22" ht="25.5" x14ac:dyDescent="0.2">
      <c r="B61" s="35">
        <v>80131502</v>
      </c>
      <c r="C61" s="95" t="s">
        <v>125</v>
      </c>
      <c r="D61" s="36" t="s">
        <v>33</v>
      </c>
      <c r="E61" s="47">
        <v>44286</v>
      </c>
      <c r="F61" s="37" t="s">
        <v>69</v>
      </c>
      <c r="G61" s="65" t="s">
        <v>36</v>
      </c>
      <c r="H61" s="38">
        <v>16627992</v>
      </c>
      <c r="I61" s="38">
        <v>6128253</v>
      </c>
      <c r="J61" s="36" t="s">
        <v>40</v>
      </c>
      <c r="K61" s="37" t="s">
        <v>299</v>
      </c>
      <c r="L61" s="39" t="s">
        <v>126</v>
      </c>
      <c r="M61" s="36">
        <v>49</v>
      </c>
      <c r="N61" s="24"/>
      <c r="O61" s="24"/>
      <c r="P61" s="24"/>
      <c r="Q61" s="24"/>
      <c r="R61" s="24"/>
      <c r="S61" s="24"/>
      <c r="T61" s="24"/>
      <c r="U61" s="24"/>
      <c r="V61" s="24"/>
    </row>
    <row r="62" spans="2:22" ht="25.5" x14ac:dyDescent="0.2">
      <c r="B62" s="35">
        <v>80131502</v>
      </c>
      <c r="C62" s="95" t="s">
        <v>127</v>
      </c>
      <c r="D62" s="36" t="s">
        <v>33</v>
      </c>
      <c r="E62" s="47">
        <v>44255</v>
      </c>
      <c r="F62" s="37" t="s">
        <v>69</v>
      </c>
      <c r="G62" s="65" t="s">
        <v>36</v>
      </c>
      <c r="H62" s="38">
        <v>210912000</v>
      </c>
      <c r="I62" s="38">
        <v>93600000</v>
      </c>
      <c r="J62" s="36" t="s">
        <v>40</v>
      </c>
      <c r="K62" s="37" t="s">
        <v>299</v>
      </c>
      <c r="L62" s="39" t="s">
        <v>128</v>
      </c>
      <c r="M62" s="36">
        <v>50</v>
      </c>
      <c r="N62" s="24"/>
      <c r="O62" s="24"/>
      <c r="P62" s="24"/>
      <c r="Q62" s="24"/>
      <c r="R62" s="24"/>
      <c r="S62" s="24"/>
      <c r="T62" s="24"/>
      <c r="U62" s="24"/>
      <c r="V62" s="24"/>
    </row>
    <row r="63" spans="2:22" ht="25.5" x14ac:dyDescent="0.2">
      <c r="B63" s="35">
        <v>80131502</v>
      </c>
      <c r="C63" s="95" t="s">
        <v>129</v>
      </c>
      <c r="D63" s="36" t="s">
        <v>33</v>
      </c>
      <c r="E63" s="47">
        <v>44286</v>
      </c>
      <c r="F63" s="37" t="s">
        <v>69</v>
      </c>
      <c r="G63" s="65" t="s">
        <v>36</v>
      </c>
      <c r="H63" s="38">
        <v>12776400</v>
      </c>
      <c r="I63" s="38">
        <v>5670000</v>
      </c>
      <c r="J63" s="36" t="s">
        <v>40</v>
      </c>
      <c r="K63" s="37" t="s">
        <v>299</v>
      </c>
      <c r="L63" s="39" t="s">
        <v>126</v>
      </c>
      <c r="M63" s="36">
        <v>51</v>
      </c>
      <c r="N63" s="24"/>
      <c r="O63" s="24"/>
      <c r="P63" s="24"/>
      <c r="Q63" s="24"/>
      <c r="R63" s="24"/>
      <c r="S63" s="24"/>
      <c r="T63" s="24"/>
      <c r="U63" s="24"/>
      <c r="V63" s="24"/>
    </row>
    <row r="64" spans="2:22" ht="25.5" x14ac:dyDescent="0.2">
      <c r="B64" s="35">
        <v>80131502</v>
      </c>
      <c r="C64" s="95" t="s">
        <v>130</v>
      </c>
      <c r="D64" s="36" t="s">
        <v>33</v>
      </c>
      <c r="E64" s="47">
        <v>44286</v>
      </c>
      <c r="F64" s="37" t="s">
        <v>69</v>
      </c>
      <c r="G64" s="65" t="s">
        <v>36</v>
      </c>
      <c r="H64" s="38">
        <v>128941500</v>
      </c>
      <c r="I64" s="38">
        <v>60300000</v>
      </c>
      <c r="J64" s="36" t="s">
        <v>40</v>
      </c>
      <c r="K64" s="37" t="s">
        <v>299</v>
      </c>
      <c r="L64" s="39" t="s">
        <v>131</v>
      </c>
      <c r="M64" s="36">
        <v>52</v>
      </c>
      <c r="N64" s="24"/>
      <c r="O64" s="24"/>
      <c r="P64" s="24"/>
      <c r="Q64" s="24"/>
      <c r="R64" s="24"/>
      <c r="S64" s="24"/>
      <c r="T64" s="24"/>
      <c r="U64" s="24"/>
      <c r="V64" s="24"/>
    </row>
    <row r="65" spans="2:22" ht="25.5" x14ac:dyDescent="0.2">
      <c r="B65" s="35">
        <v>80131502</v>
      </c>
      <c r="C65" s="95" t="s">
        <v>132</v>
      </c>
      <c r="D65" s="36" t="s">
        <v>33</v>
      </c>
      <c r="E65" s="47">
        <v>44286</v>
      </c>
      <c r="F65" s="37" t="s">
        <v>69</v>
      </c>
      <c r="G65" s="65" t="s">
        <v>36</v>
      </c>
      <c r="H65" s="38">
        <v>17645136</v>
      </c>
      <c r="I65" s="38">
        <v>6503121</v>
      </c>
      <c r="J65" s="36" t="s">
        <v>40</v>
      </c>
      <c r="K65" s="37" t="s">
        <v>299</v>
      </c>
      <c r="L65" s="39" t="s">
        <v>126</v>
      </c>
      <c r="M65" s="36">
        <v>53</v>
      </c>
      <c r="N65" s="24"/>
      <c r="O65" s="24"/>
      <c r="P65" s="24"/>
      <c r="Q65" s="24"/>
      <c r="R65" s="24"/>
      <c r="S65" s="24"/>
      <c r="T65" s="24"/>
      <c r="U65" s="24"/>
      <c r="V65" s="24"/>
    </row>
    <row r="66" spans="2:22" ht="27.75" customHeight="1" x14ac:dyDescent="0.2">
      <c r="B66" s="35">
        <v>80131502</v>
      </c>
      <c r="C66" s="95" t="s">
        <v>133</v>
      </c>
      <c r="D66" s="36" t="s">
        <v>33</v>
      </c>
      <c r="E66" s="47">
        <v>44286</v>
      </c>
      <c r="F66" s="37" t="s">
        <v>69</v>
      </c>
      <c r="G66" s="65" t="s">
        <v>36</v>
      </c>
      <c r="H66" s="38">
        <v>95647032</v>
      </c>
      <c r="I66" s="38">
        <v>35250750</v>
      </c>
      <c r="J66" s="36" t="s">
        <v>40</v>
      </c>
      <c r="K66" s="37" t="s">
        <v>299</v>
      </c>
      <c r="L66" s="39" t="s">
        <v>122</v>
      </c>
      <c r="M66" s="36">
        <v>54</v>
      </c>
      <c r="N66" s="24"/>
      <c r="O66" s="24"/>
      <c r="P66" s="24"/>
      <c r="Q66" s="24"/>
      <c r="R66" s="24"/>
      <c r="S66" s="24"/>
      <c r="T66" s="24"/>
      <c r="U66" s="24"/>
      <c r="V66" s="24"/>
    </row>
    <row r="67" spans="2:22" ht="25.5" x14ac:dyDescent="0.2">
      <c r="B67" s="35">
        <v>80131502</v>
      </c>
      <c r="C67" s="95" t="s">
        <v>134</v>
      </c>
      <c r="D67" s="36" t="s">
        <v>68</v>
      </c>
      <c r="E67" s="47">
        <v>44255</v>
      </c>
      <c r="F67" s="37" t="s">
        <v>69</v>
      </c>
      <c r="G67" s="65" t="s">
        <v>36</v>
      </c>
      <c r="H67" s="38">
        <v>81120000</v>
      </c>
      <c r="I67" s="38">
        <v>40000000</v>
      </c>
      <c r="J67" s="36" t="s">
        <v>40</v>
      </c>
      <c r="K67" s="37" t="s">
        <v>299</v>
      </c>
      <c r="L67" s="39" t="s">
        <v>131</v>
      </c>
      <c r="M67" s="36">
        <v>55</v>
      </c>
      <c r="N67" s="24"/>
      <c r="O67" s="24"/>
      <c r="P67" s="24"/>
      <c r="Q67" s="24"/>
      <c r="R67" s="24"/>
      <c r="S67" s="24"/>
      <c r="T67" s="24"/>
      <c r="U67" s="24"/>
      <c r="V67" s="24"/>
    </row>
    <row r="68" spans="2:22" ht="25.5" x14ac:dyDescent="0.2">
      <c r="B68" s="35">
        <v>80131502</v>
      </c>
      <c r="C68" s="95" t="s">
        <v>135</v>
      </c>
      <c r="D68" s="36" t="s">
        <v>68</v>
      </c>
      <c r="E68" s="47">
        <v>44255</v>
      </c>
      <c r="F68" s="37" t="s">
        <v>69</v>
      </c>
      <c r="G68" s="65" t="s">
        <v>36</v>
      </c>
      <c r="H68" s="38">
        <v>19841236</v>
      </c>
      <c r="I68" s="38">
        <v>8484600</v>
      </c>
      <c r="J68" s="36" t="s">
        <v>40</v>
      </c>
      <c r="K68" s="37" t="s">
        <v>299</v>
      </c>
      <c r="L68" s="39" t="s">
        <v>131</v>
      </c>
      <c r="M68" s="36">
        <v>56</v>
      </c>
      <c r="N68" s="24"/>
      <c r="O68" s="24"/>
      <c r="P68" s="24"/>
      <c r="Q68" s="24"/>
      <c r="R68" s="24"/>
      <c r="S68" s="24"/>
      <c r="T68" s="24"/>
      <c r="U68" s="24"/>
      <c r="V68" s="24"/>
    </row>
    <row r="69" spans="2:22" ht="25.5" x14ac:dyDescent="0.2">
      <c r="B69" s="35">
        <v>80131502</v>
      </c>
      <c r="C69" s="95" t="s">
        <v>136</v>
      </c>
      <c r="D69" s="36" t="s">
        <v>33</v>
      </c>
      <c r="E69" s="47">
        <v>44286</v>
      </c>
      <c r="F69" s="37" t="s">
        <v>69</v>
      </c>
      <c r="G69" s="65" t="s">
        <v>36</v>
      </c>
      <c r="H69" s="38">
        <v>47873460</v>
      </c>
      <c r="I69" s="38">
        <v>17643780</v>
      </c>
      <c r="J69" s="36" t="s">
        <v>40</v>
      </c>
      <c r="K69" s="37" t="s">
        <v>299</v>
      </c>
      <c r="L69" s="39" t="s">
        <v>124</v>
      </c>
      <c r="M69" s="36">
        <v>57</v>
      </c>
      <c r="N69" s="24"/>
      <c r="O69" s="24"/>
      <c r="P69" s="24"/>
      <c r="Q69" s="24"/>
      <c r="R69" s="24"/>
      <c r="S69" s="24"/>
      <c r="T69" s="24"/>
      <c r="U69" s="24"/>
      <c r="V69" s="24"/>
    </row>
    <row r="70" spans="2:22" ht="25.5" x14ac:dyDescent="0.2">
      <c r="B70" s="35">
        <v>80131502</v>
      </c>
      <c r="C70" s="95" t="s">
        <v>137</v>
      </c>
      <c r="D70" s="36" t="s">
        <v>68</v>
      </c>
      <c r="E70" s="47">
        <v>44255</v>
      </c>
      <c r="F70" s="37" t="s">
        <v>69</v>
      </c>
      <c r="G70" s="65" t="s">
        <v>36</v>
      </c>
      <c r="H70" s="38">
        <v>15616181</v>
      </c>
      <c r="I70" s="38">
        <v>6677860</v>
      </c>
      <c r="J70" s="36" t="s">
        <v>40</v>
      </c>
      <c r="K70" s="37" t="s">
        <v>299</v>
      </c>
      <c r="L70" s="39" t="s">
        <v>128</v>
      </c>
      <c r="M70" s="36">
        <v>58</v>
      </c>
      <c r="N70" s="24"/>
      <c r="O70" s="24"/>
      <c r="P70" s="24"/>
      <c r="Q70" s="24"/>
      <c r="R70" s="24"/>
      <c r="S70" s="24"/>
      <c r="T70" s="24"/>
      <c r="U70" s="24"/>
      <c r="V70" s="24"/>
    </row>
    <row r="71" spans="2:22" ht="25.5" x14ac:dyDescent="0.2">
      <c r="B71" s="35">
        <v>80131502</v>
      </c>
      <c r="C71" s="95" t="s">
        <v>138</v>
      </c>
      <c r="D71" s="36" t="s">
        <v>68</v>
      </c>
      <c r="E71" s="47">
        <v>44255</v>
      </c>
      <c r="F71" s="37" t="s">
        <v>69</v>
      </c>
      <c r="G71" s="65" t="s">
        <v>36</v>
      </c>
      <c r="H71" s="38">
        <v>70508797</v>
      </c>
      <c r="I71" s="38">
        <v>30151290</v>
      </c>
      <c r="J71" s="36" t="s">
        <v>40</v>
      </c>
      <c r="K71" s="37" t="s">
        <v>299</v>
      </c>
      <c r="L71" s="39" t="s">
        <v>128</v>
      </c>
      <c r="M71" s="36">
        <v>59</v>
      </c>
      <c r="N71" s="24"/>
      <c r="O71" s="24"/>
      <c r="P71" s="24"/>
      <c r="Q71" s="24"/>
      <c r="R71" s="24"/>
      <c r="S71" s="24"/>
      <c r="T71" s="24"/>
      <c r="U71" s="24"/>
      <c r="V71" s="24"/>
    </row>
    <row r="72" spans="2:22" ht="25.5" x14ac:dyDescent="0.2">
      <c r="B72" s="35">
        <v>80131502</v>
      </c>
      <c r="C72" s="95" t="s">
        <v>139</v>
      </c>
      <c r="D72" s="36" t="s">
        <v>68</v>
      </c>
      <c r="E72" s="47">
        <v>44255</v>
      </c>
      <c r="F72" s="37" t="s">
        <v>69</v>
      </c>
      <c r="G72" s="65" t="s">
        <v>36</v>
      </c>
      <c r="H72" s="38">
        <v>23909973</v>
      </c>
      <c r="I72" s="38">
        <v>10224490</v>
      </c>
      <c r="J72" s="36" t="s">
        <v>40</v>
      </c>
      <c r="K72" s="37" t="s">
        <v>299</v>
      </c>
      <c r="L72" s="39" t="s">
        <v>131</v>
      </c>
      <c r="M72" s="36">
        <v>60</v>
      </c>
      <c r="N72" s="24"/>
      <c r="O72" s="24"/>
      <c r="P72" s="24"/>
      <c r="Q72" s="24"/>
      <c r="R72" s="24"/>
      <c r="S72" s="24"/>
      <c r="T72" s="24"/>
      <c r="U72" s="24"/>
      <c r="V72" s="24"/>
    </row>
    <row r="73" spans="2:22" ht="25.5" x14ac:dyDescent="0.2">
      <c r="B73" s="35">
        <v>80131502</v>
      </c>
      <c r="C73" s="95" t="s">
        <v>140</v>
      </c>
      <c r="D73" s="36" t="s">
        <v>68</v>
      </c>
      <c r="E73" s="47">
        <v>44255</v>
      </c>
      <c r="F73" s="37" t="s">
        <v>69</v>
      </c>
      <c r="G73" s="65" t="s">
        <v>36</v>
      </c>
      <c r="H73" s="38">
        <v>82128637</v>
      </c>
      <c r="I73" s="38">
        <v>35120220</v>
      </c>
      <c r="J73" s="36" t="s">
        <v>40</v>
      </c>
      <c r="K73" s="37" t="s">
        <v>299</v>
      </c>
      <c r="L73" s="39" t="s">
        <v>124</v>
      </c>
      <c r="M73" s="36">
        <v>61</v>
      </c>
      <c r="N73" s="24"/>
      <c r="O73" s="24"/>
      <c r="P73" s="24"/>
      <c r="Q73" s="24"/>
      <c r="R73" s="24"/>
      <c r="S73" s="24"/>
      <c r="T73" s="24"/>
      <c r="U73" s="24"/>
      <c r="V73" s="24"/>
    </row>
    <row r="74" spans="2:22" ht="25.5" x14ac:dyDescent="0.2">
      <c r="B74" s="35">
        <v>80131502</v>
      </c>
      <c r="C74" s="95" t="s">
        <v>141</v>
      </c>
      <c r="D74" s="36" t="s">
        <v>68</v>
      </c>
      <c r="E74" s="47">
        <v>44255</v>
      </c>
      <c r="F74" s="37" t="s">
        <v>69</v>
      </c>
      <c r="G74" s="65" t="s">
        <v>36</v>
      </c>
      <c r="H74" s="38">
        <v>112626458</v>
      </c>
      <c r="I74" s="38">
        <v>48161840</v>
      </c>
      <c r="J74" s="36" t="s">
        <v>40</v>
      </c>
      <c r="K74" s="37" t="s">
        <v>299</v>
      </c>
      <c r="L74" s="39" t="s">
        <v>126</v>
      </c>
      <c r="M74" s="36">
        <v>62</v>
      </c>
      <c r="N74" s="24"/>
      <c r="O74" s="24"/>
      <c r="P74" s="24"/>
      <c r="Q74" s="24"/>
      <c r="R74" s="24"/>
      <c r="S74" s="24"/>
      <c r="T74" s="24"/>
      <c r="U74" s="24"/>
      <c r="V74" s="24"/>
    </row>
    <row r="75" spans="2:22" ht="25.5" x14ac:dyDescent="0.2">
      <c r="B75" s="35">
        <v>80131502</v>
      </c>
      <c r="C75" s="95" t="s">
        <v>142</v>
      </c>
      <c r="D75" s="36" t="s">
        <v>33</v>
      </c>
      <c r="E75" s="47">
        <v>44286</v>
      </c>
      <c r="F75" s="37" t="s">
        <v>69</v>
      </c>
      <c r="G75" s="65" t="s">
        <v>36</v>
      </c>
      <c r="H75" s="38">
        <v>12326724</v>
      </c>
      <c r="I75" s="38">
        <v>4543020</v>
      </c>
      <c r="J75" s="36" t="s">
        <v>40</v>
      </c>
      <c r="K75" s="37" t="s">
        <v>299</v>
      </c>
      <c r="L75" s="39" t="s">
        <v>131</v>
      </c>
      <c r="M75" s="36">
        <v>63</v>
      </c>
      <c r="N75" s="24"/>
      <c r="O75" s="24"/>
      <c r="P75" s="24"/>
      <c r="Q75" s="24"/>
      <c r="R75" s="24"/>
      <c r="S75" s="24"/>
      <c r="T75" s="24"/>
      <c r="U75" s="24"/>
      <c r="V75" s="24"/>
    </row>
    <row r="76" spans="2:22" ht="25.5" x14ac:dyDescent="0.2">
      <c r="B76" s="35">
        <v>80131502</v>
      </c>
      <c r="C76" s="95" t="s">
        <v>143</v>
      </c>
      <c r="D76" s="36" t="s">
        <v>33</v>
      </c>
      <c r="E76" s="47">
        <v>44286</v>
      </c>
      <c r="F76" s="37" t="s">
        <v>69</v>
      </c>
      <c r="G76" s="65" t="s">
        <v>36</v>
      </c>
      <c r="H76" s="38">
        <v>10204800</v>
      </c>
      <c r="I76" s="38">
        <v>3760983</v>
      </c>
      <c r="J76" s="36" t="s">
        <v>40</v>
      </c>
      <c r="K76" s="37" t="s">
        <v>299</v>
      </c>
      <c r="L76" s="39" t="s">
        <v>126</v>
      </c>
      <c r="M76" s="36">
        <v>64</v>
      </c>
      <c r="N76" s="24"/>
      <c r="O76" s="24"/>
      <c r="P76" s="24"/>
      <c r="Q76" s="24"/>
      <c r="R76" s="24"/>
      <c r="S76" s="24"/>
      <c r="T76" s="24"/>
      <c r="U76" s="24"/>
      <c r="V76" s="24"/>
    </row>
    <row r="77" spans="2:22" ht="25.5" x14ac:dyDescent="0.2">
      <c r="B77" s="35">
        <v>80131502</v>
      </c>
      <c r="C77" s="95" t="s">
        <v>144</v>
      </c>
      <c r="D77" s="36" t="s">
        <v>33</v>
      </c>
      <c r="E77" s="47">
        <v>44286</v>
      </c>
      <c r="F77" s="37" t="s">
        <v>69</v>
      </c>
      <c r="G77" s="65" t="s">
        <v>36</v>
      </c>
      <c r="H77" s="38">
        <v>40154400</v>
      </c>
      <c r="I77" s="38">
        <v>17820000</v>
      </c>
      <c r="J77" s="36" t="s">
        <v>40</v>
      </c>
      <c r="K77" s="37" t="s">
        <v>299</v>
      </c>
      <c r="L77" s="39" t="s">
        <v>128</v>
      </c>
      <c r="M77" s="36">
        <v>65</v>
      </c>
      <c r="N77" s="24"/>
      <c r="O77" s="24"/>
      <c r="P77" s="24"/>
      <c r="Q77" s="24"/>
      <c r="R77" s="24"/>
      <c r="S77" s="24"/>
      <c r="T77" s="24"/>
      <c r="U77" s="24"/>
      <c r="V77" s="24"/>
    </row>
    <row r="78" spans="2:22" ht="25.5" x14ac:dyDescent="0.2">
      <c r="B78" s="35">
        <v>80131502</v>
      </c>
      <c r="C78" s="95" t="s">
        <v>145</v>
      </c>
      <c r="D78" s="36" t="s">
        <v>68</v>
      </c>
      <c r="E78" s="47">
        <v>44255</v>
      </c>
      <c r="F78" s="37" t="s">
        <v>69</v>
      </c>
      <c r="G78" s="65" t="s">
        <v>36</v>
      </c>
      <c r="H78" s="38">
        <v>18786383</v>
      </c>
      <c r="I78" s="38">
        <v>8033520</v>
      </c>
      <c r="J78" s="36" t="s">
        <v>40</v>
      </c>
      <c r="K78" s="37" t="s">
        <v>299</v>
      </c>
      <c r="L78" s="39" t="s">
        <v>122</v>
      </c>
      <c r="M78" s="36">
        <v>66</v>
      </c>
      <c r="N78" s="24"/>
      <c r="O78" s="24"/>
      <c r="P78" s="24"/>
      <c r="Q78" s="24"/>
      <c r="R78" s="24"/>
      <c r="S78" s="24"/>
      <c r="T78" s="24"/>
      <c r="U78" s="24"/>
      <c r="V78" s="24"/>
    </row>
    <row r="79" spans="2:22" ht="25.5" x14ac:dyDescent="0.2">
      <c r="B79" s="35">
        <v>80131502</v>
      </c>
      <c r="C79" s="95" t="s">
        <v>146</v>
      </c>
      <c r="D79" s="36" t="s">
        <v>68</v>
      </c>
      <c r="E79" s="47">
        <v>44255</v>
      </c>
      <c r="F79" s="37" t="s">
        <v>69</v>
      </c>
      <c r="G79" s="65" t="s">
        <v>36</v>
      </c>
      <c r="H79" s="38">
        <v>22922207</v>
      </c>
      <c r="I79" s="38">
        <v>9802100</v>
      </c>
      <c r="J79" s="36" t="s">
        <v>40</v>
      </c>
      <c r="K79" s="37" t="s">
        <v>299</v>
      </c>
      <c r="L79" s="39" t="s">
        <v>126</v>
      </c>
      <c r="M79" s="36">
        <v>67</v>
      </c>
      <c r="N79" s="24"/>
      <c r="O79" s="24"/>
      <c r="P79" s="24"/>
      <c r="Q79" s="24"/>
      <c r="R79" s="24"/>
      <c r="S79" s="24"/>
      <c r="T79" s="24"/>
      <c r="U79" s="24"/>
      <c r="V79" s="24"/>
    </row>
    <row r="80" spans="2:22" ht="25.5" x14ac:dyDescent="0.2">
      <c r="B80" s="35">
        <v>80131502</v>
      </c>
      <c r="C80" s="95" t="s">
        <v>147</v>
      </c>
      <c r="D80" s="36" t="s">
        <v>68</v>
      </c>
      <c r="E80" s="47">
        <v>44255</v>
      </c>
      <c r="F80" s="37" t="s">
        <v>69</v>
      </c>
      <c r="G80" s="65" t="s">
        <v>36</v>
      </c>
      <c r="H80" s="38">
        <v>50097519</v>
      </c>
      <c r="I80" s="38">
        <v>21422930</v>
      </c>
      <c r="J80" s="36" t="s">
        <v>40</v>
      </c>
      <c r="K80" s="37" t="s">
        <v>299</v>
      </c>
      <c r="L80" s="39" t="s">
        <v>124</v>
      </c>
      <c r="M80" s="36">
        <v>68</v>
      </c>
      <c r="N80" s="24"/>
      <c r="O80" s="24"/>
      <c r="P80" s="24"/>
      <c r="Q80" s="24"/>
      <c r="R80" s="24"/>
      <c r="S80" s="24"/>
      <c r="T80" s="24"/>
      <c r="U80" s="24"/>
      <c r="V80" s="24"/>
    </row>
    <row r="81" spans="2:22" ht="25.5" x14ac:dyDescent="0.2">
      <c r="B81" s="35">
        <v>80131502</v>
      </c>
      <c r="C81" s="95" t="s">
        <v>148</v>
      </c>
      <c r="D81" s="36" t="s">
        <v>33</v>
      </c>
      <c r="E81" s="47">
        <v>44286</v>
      </c>
      <c r="F81" s="37" t="s">
        <v>69</v>
      </c>
      <c r="G81" s="65" t="s">
        <v>36</v>
      </c>
      <c r="H81" s="38">
        <v>40154400</v>
      </c>
      <c r="I81" s="38">
        <v>17820000</v>
      </c>
      <c r="J81" s="36" t="s">
        <v>40</v>
      </c>
      <c r="K81" s="37" t="s">
        <v>299</v>
      </c>
      <c r="L81" s="39" t="s">
        <v>122</v>
      </c>
      <c r="M81" s="36">
        <v>69</v>
      </c>
      <c r="N81" s="24"/>
      <c r="O81" s="24"/>
      <c r="P81" s="24"/>
      <c r="Q81" s="24"/>
      <c r="R81" s="24"/>
      <c r="S81" s="24"/>
      <c r="T81" s="24"/>
      <c r="U81" s="24"/>
      <c r="V81" s="24"/>
    </row>
    <row r="82" spans="2:22" ht="25.5" x14ac:dyDescent="0.2">
      <c r="B82" s="35">
        <v>80131502</v>
      </c>
      <c r="C82" s="95" t="s">
        <v>149</v>
      </c>
      <c r="D82" s="36" t="s">
        <v>68</v>
      </c>
      <c r="E82" s="47">
        <v>44255</v>
      </c>
      <c r="F82" s="37" t="s">
        <v>69</v>
      </c>
      <c r="G82" s="65" t="s">
        <v>36</v>
      </c>
      <c r="H82" s="38">
        <v>20039003</v>
      </c>
      <c r="I82" s="38">
        <v>8569170</v>
      </c>
      <c r="J82" s="36" t="s">
        <v>40</v>
      </c>
      <c r="K82" s="37" t="s">
        <v>299</v>
      </c>
      <c r="L82" s="39" t="s">
        <v>126</v>
      </c>
      <c r="M82" s="36">
        <v>70</v>
      </c>
      <c r="N82" s="24"/>
      <c r="O82" s="24"/>
      <c r="P82" s="24"/>
      <c r="Q82" s="24"/>
      <c r="R82" s="24"/>
      <c r="S82" s="24"/>
      <c r="T82" s="24"/>
      <c r="U82" s="24"/>
      <c r="V82" s="24"/>
    </row>
    <row r="83" spans="2:22" ht="25.5" x14ac:dyDescent="0.2">
      <c r="B83" s="35">
        <v>80131502</v>
      </c>
      <c r="C83" s="95" t="s">
        <v>150</v>
      </c>
      <c r="D83" s="36" t="s">
        <v>68</v>
      </c>
      <c r="E83" s="47">
        <v>44255</v>
      </c>
      <c r="F83" s="37" t="s">
        <v>69</v>
      </c>
      <c r="G83" s="65" t="s">
        <v>36</v>
      </c>
      <c r="H83" s="38">
        <v>55641005</v>
      </c>
      <c r="I83" s="38">
        <v>23793460</v>
      </c>
      <c r="J83" s="36" t="s">
        <v>40</v>
      </c>
      <c r="K83" s="37" t="s">
        <v>299</v>
      </c>
      <c r="L83" s="39" t="s">
        <v>122</v>
      </c>
      <c r="M83" s="36">
        <v>71</v>
      </c>
      <c r="N83" s="24"/>
      <c r="O83" s="24"/>
      <c r="P83" s="24"/>
      <c r="Q83" s="24"/>
      <c r="R83" s="24"/>
      <c r="S83" s="24"/>
      <c r="T83" s="24"/>
      <c r="U83" s="24"/>
      <c r="V83" s="24"/>
    </row>
    <row r="84" spans="2:22" ht="25.5" x14ac:dyDescent="0.2">
      <c r="B84" s="35">
        <v>80131502</v>
      </c>
      <c r="C84" s="95" t="s">
        <v>151</v>
      </c>
      <c r="D84" s="36" t="s">
        <v>33</v>
      </c>
      <c r="E84" s="47">
        <v>44286</v>
      </c>
      <c r="F84" s="37" t="s">
        <v>69</v>
      </c>
      <c r="G84" s="65" t="s">
        <v>36</v>
      </c>
      <c r="H84" s="38">
        <v>588398952</v>
      </c>
      <c r="I84" s="38">
        <v>216854649</v>
      </c>
      <c r="J84" s="36" t="s">
        <v>40</v>
      </c>
      <c r="K84" s="37" t="s">
        <v>299</v>
      </c>
      <c r="L84" s="39" t="s">
        <v>128</v>
      </c>
      <c r="M84" s="36">
        <v>72</v>
      </c>
      <c r="N84" s="24"/>
      <c r="O84" s="24"/>
      <c r="P84" s="24"/>
      <c r="Q84" s="24"/>
      <c r="R84" s="24"/>
      <c r="S84" s="24"/>
      <c r="T84" s="24"/>
      <c r="U84" s="24"/>
      <c r="V84" s="24"/>
    </row>
    <row r="85" spans="2:22" ht="25.5" x14ac:dyDescent="0.2">
      <c r="B85" s="35">
        <v>80131502</v>
      </c>
      <c r="C85" s="95" t="s">
        <v>152</v>
      </c>
      <c r="D85" s="36" t="s">
        <v>33</v>
      </c>
      <c r="E85" s="47">
        <v>44286</v>
      </c>
      <c r="F85" s="37" t="s">
        <v>69</v>
      </c>
      <c r="G85" s="65" t="s">
        <v>36</v>
      </c>
      <c r="H85" s="38">
        <v>148521732</v>
      </c>
      <c r="I85" s="38">
        <v>54737739</v>
      </c>
      <c r="J85" s="36" t="s">
        <v>40</v>
      </c>
      <c r="K85" s="37" t="s">
        <v>299</v>
      </c>
      <c r="L85" s="39" t="s">
        <v>131</v>
      </c>
      <c r="M85" s="36">
        <v>73</v>
      </c>
      <c r="N85" s="24"/>
      <c r="O85" s="24"/>
      <c r="P85" s="24"/>
      <c r="Q85" s="24"/>
      <c r="R85" s="24"/>
      <c r="S85" s="24"/>
      <c r="T85" s="24"/>
      <c r="U85" s="24"/>
      <c r="V85" s="24"/>
    </row>
    <row r="86" spans="2:22" ht="25.5" x14ac:dyDescent="0.2">
      <c r="B86" s="35">
        <v>80131502</v>
      </c>
      <c r="C86" s="95" t="s">
        <v>153</v>
      </c>
      <c r="D86" s="36" t="s">
        <v>68</v>
      </c>
      <c r="E86" s="47">
        <v>44255</v>
      </c>
      <c r="F86" s="37" t="s">
        <v>69</v>
      </c>
      <c r="G86" s="65" t="s">
        <v>36</v>
      </c>
      <c r="H86" s="38">
        <v>185854741</v>
      </c>
      <c r="I86" s="38">
        <v>79476050</v>
      </c>
      <c r="J86" s="36" t="s">
        <v>40</v>
      </c>
      <c r="K86" s="37" t="s">
        <v>299</v>
      </c>
      <c r="L86" s="39" t="s">
        <v>128</v>
      </c>
      <c r="M86" s="36">
        <v>74</v>
      </c>
      <c r="N86" s="24"/>
      <c r="O86" s="24"/>
      <c r="P86" s="24"/>
      <c r="Q86" s="24"/>
      <c r="R86" s="24"/>
      <c r="S86" s="24"/>
      <c r="T86" s="24"/>
      <c r="U86" s="24"/>
      <c r="V86" s="24"/>
    </row>
    <row r="87" spans="2:22" ht="25.5" x14ac:dyDescent="0.2">
      <c r="B87" s="35">
        <v>80131502</v>
      </c>
      <c r="C87" s="95" t="s">
        <v>154</v>
      </c>
      <c r="D87" s="36" t="s">
        <v>33</v>
      </c>
      <c r="E87" s="47">
        <v>44286</v>
      </c>
      <c r="F87" s="37" t="s">
        <v>69</v>
      </c>
      <c r="G87" s="65" t="s">
        <v>36</v>
      </c>
      <c r="H87" s="38">
        <v>305079888</v>
      </c>
      <c r="I87" s="38">
        <v>112437306</v>
      </c>
      <c r="J87" s="36" t="s">
        <v>40</v>
      </c>
      <c r="K87" s="37" t="s">
        <v>299</v>
      </c>
      <c r="L87" s="39" t="s">
        <v>124</v>
      </c>
      <c r="M87" s="36">
        <v>75</v>
      </c>
      <c r="N87" s="24"/>
      <c r="O87" s="24"/>
      <c r="P87" s="24"/>
      <c r="Q87" s="24"/>
      <c r="R87" s="24"/>
      <c r="S87" s="24"/>
      <c r="T87" s="24"/>
      <c r="U87" s="24"/>
      <c r="V87" s="24"/>
    </row>
    <row r="88" spans="2:22" ht="25.5" x14ac:dyDescent="0.2">
      <c r="B88" s="35">
        <v>80131502</v>
      </c>
      <c r="C88" s="95" t="s">
        <v>155</v>
      </c>
      <c r="D88" s="36" t="s">
        <v>68</v>
      </c>
      <c r="E88" s="47">
        <v>44255</v>
      </c>
      <c r="F88" s="37" t="s">
        <v>69</v>
      </c>
      <c r="G88" s="65" t="s">
        <v>36</v>
      </c>
      <c r="H88" s="38">
        <v>99206237</v>
      </c>
      <c r="I88" s="38">
        <v>42423020</v>
      </c>
      <c r="J88" s="36" t="s">
        <v>40</v>
      </c>
      <c r="K88" s="37" t="s">
        <v>299</v>
      </c>
      <c r="L88" s="39" t="s">
        <v>124</v>
      </c>
      <c r="M88" s="36">
        <v>76</v>
      </c>
      <c r="N88" s="24"/>
      <c r="O88" s="24"/>
      <c r="P88" s="24"/>
      <c r="Q88" s="24"/>
      <c r="R88" s="24"/>
      <c r="S88" s="24"/>
      <c r="T88" s="24"/>
      <c r="U88" s="24"/>
      <c r="V88" s="24"/>
    </row>
    <row r="89" spans="2:22" ht="25.5" x14ac:dyDescent="0.2">
      <c r="B89" s="35">
        <v>80131502</v>
      </c>
      <c r="C89" s="95" t="s">
        <v>156</v>
      </c>
      <c r="D89" s="36" t="s">
        <v>68</v>
      </c>
      <c r="E89" s="47">
        <v>44255</v>
      </c>
      <c r="F89" s="37" t="s">
        <v>69</v>
      </c>
      <c r="G89" s="65" t="s">
        <v>36</v>
      </c>
      <c r="H89" s="38">
        <v>12064327</v>
      </c>
      <c r="I89" s="38">
        <v>5159000</v>
      </c>
      <c r="J89" s="36" t="s">
        <v>40</v>
      </c>
      <c r="K89" s="37" t="s">
        <v>299</v>
      </c>
      <c r="L89" s="39" t="s">
        <v>128</v>
      </c>
      <c r="M89" s="36">
        <v>77</v>
      </c>
      <c r="N89" s="24"/>
      <c r="O89" s="24"/>
      <c r="P89" s="24"/>
      <c r="Q89" s="24"/>
      <c r="R89" s="24"/>
      <c r="S89" s="24"/>
      <c r="T89" s="24"/>
      <c r="U89" s="24"/>
      <c r="V89" s="24"/>
    </row>
    <row r="90" spans="2:22" ht="25.5" x14ac:dyDescent="0.2">
      <c r="B90" s="35">
        <v>80131502</v>
      </c>
      <c r="C90" s="95" t="s">
        <v>157</v>
      </c>
      <c r="D90" s="36" t="s">
        <v>68</v>
      </c>
      <c r="E90" s="47">
        <v>44255</v>
      </c>
      <c r="F90" s="37" t="s">
        <v>69</v>
      </c>
      <c r="G90" s="65" t="s">
        <v>36</v>
      </c>
      <c r="H90" s="38">
        <v>114206491</v>
      </c>
      <c r="I90" s="38">
        <v>48837500</v>
      </c>
      <c r="J90" s="36" t="s">
        <v>40</v>
      </c>
      <c r="K90" s="37" t="s">
        <v>299</v>
      </c>
      <c r="L90" s="39" t="s">
        <v>122</v>
      </c>
      <c r="M90" s="36">
        <v>78</v>
      </c>
      <c r="N90" s="24"/>
      <c r="O90" s="24"/>
      <c r="P90" s="24"/>
      <c r="Q90" s="24"/>
      <c r="R90" s="24"/>
      <c r="S90" s="24"/>
      <c r="T90" s="24"/>
      <c r="U90" s="24"/>
      <c r="V90" s="24"/>
    </row>
    <row r="91" spans="2:22" x14ac:dyDescent="0.2">
      <c r="B91" s="35">
        <v>82141500</v>
      </c>
      <c r="C91" s="95" t="s">
        <v>158</v>
      </c>
      <c r="D91" s="46">
        <v>43466</v>
      </c>
      <c r="E91" s="48" t="s">
        <v>119</v>
      </c>
      <c r="F91" s="37" t="s">
        <v>69</v>
      </c>
      <c r="G91" s="65" t="s">
        <v>159</v>
      </c>
      <c r="H91" s="38">
        <v>13000000</v>
      </c>
      <c r="I91" s="38">
        <v>13000000</v>
      </c>
      <c r="J91" s="36" t="s">
        <v>37</v>
      </c>
      <c r="K91" s="36" t="s">
        <v>38</v>
      </c>
      <c r="L91" s="39" t="s">
        <v>160</v>
      </c>
      <c r="M91" s="36">
        <v>79</v>
      </c>
      <c r="N91" s="24"/>
      <c r="O91" s="24"/>
      <c r="P91" s="24"/>
      <c r="Q91" s="24"/>
      <c r="R91" s="24"/>
      <c r="S91" s="24"/>
      <c r="T91" s="24"/>
      <c r="U91" s="24"/>
      <c r="V91" s="24"/>
    </row>
    <row r="92" spans="2:22" x14ac:dyDescent="0.2">
      <c r="B92" s="35">
        <v>82111800</v>
      </c>
      <c r="C92" s="95" t="s">
        <v>161</v>
      </c>
      <c r="D92" s="46">
        <v>43466</v>
      </c>
      <c r="E92" s="48" t="s">
        <v>119</v>
      </c>
      <c r="F92" s="37" t="s">
        <v>69</v>
      </c>
      <c r="G92" s="65" t="s">
        <v>159</v>
      </c>
      <c r="H92" s="38">
        <v>2641800</v>
      </c>
      <c r="I92" s="38">
        <v>2641800</v>
      </c>
      <c r="J92" s="36" t="s">
        <v>37</v>
      </c>
      <c r="K92" s="36" t="s">
        <v>38</v>
      </c>
      <c r="L92" s="39" t="s">
        <v>162</v>
      </c>
      <c r="M92" s="36">
        <v>80</v>
      </c>
      <c r="N92" s="24"/>
      <c r="O92" s="24"/>
      <c r="P92" s="24"/>
      <c r="Q92" s="24"/>
      <c r="R92" s="24"/>
      <c r="S92" s="24"/>
      <c r="T92" s="24"/>
      <c r="U92" s="24"/>
      <c r="V92" s="24"/>
    </row>
    <row r="93" spans="2:22" ht="25.5" x14ac:dyDescent="0.2">
      <c r="B93" s="35">
        <v>92121801</v>
      </c>
      <c r="C93" s="95" t="s">
        <v>295</v>
      </c>
      <c r="D93" s="46">
        <v>43497</v>
      </c>
      <c r="E93" s="48" t="s">
        <v>60</v>
      </c>
      <c r="F93" s="37" t="s">
        <v>114</v>
      </c>
      <c r="G93" s="65" t="s">
        <v>36</v>
      </c>
      <c r="H93" s="38">
        <v>203613530</v>
      </c>
      <c r="I93" s="38">
        <v>203613530</v>
      </c>
      <c r="J93" s="36" t="s">
        <v>37</v>
      </c>
      <c r="K93" s="36" t="s">
        <v>38</v>
      </c>
      <c r="L93" s="39" t="s">
        <v>51</v>
      </c>
      <c r="M93" s="36">
        <v>81</v>
      </c>
      <c r="N93" s="24"/>
      <c r="O93" s="24"/>
      <c r="P93" s="24"/>
      <c r="Q93" s="24"/>
      <c r="R93" s="24"/>
      <c r="S93" s="24"/>
      <c r="T93" s="24"/>
      <c r="U93" s="24"/>
      <c r="V93" s="24"/>
    </row>
    <row r="94" spans="2:22" ht="25.5" x14ac:dyDescent="0.2">
      <c r="B94" s="35">
        <v>80131502</v>
      </c>
      <c r="C94" s="95" t="s">
        <v>297</v>
      </c>
      <c r="D94" s="46" t="s">
        <v>59</v>
      </c>
      <c r="E94" s="48" t="s">
        <v>298</v>
      </c>
      <c r="F94" s="37" t="s">
        <v>69</v>
      </c>
      <c r="G94" s="65" t="s">
        <v>36</v>
      </c>
      <c r="H94" s="38">
        <v>809200000</v>
      </c>
      <c r="I94" s="38">
        <v>1724809800</v>
      </c>
      <c r="J94" s="36" t="s">
        <v>40</v>
      </c>
      <c r="K94" s="36" t="s">
        <v>299</v>
      </c>
      <c r="L94" s="39" t="s">
        <v>124</v>
      </c>
      <c r="M94" s="36">
        <v>82</v>
      </c>
      <c r="N94" s="24"/>
      <c r="O94" s="24"/>
      <c r="P94" s="24"/>
      <c r="Q94" s="24"/>
      <c r="R94" s="24"/>
      <c r="S94" s="24"/>
      <c r="T94" s="24"/>
      <c r="U94" s="24"/>
      <c r="V94" s="24"/>
    </row>
    <row r="95" spans="2:22" ht="38.25" x14ac:dyDescent="0.2">
      <c r="B95" s="35">
        <v>72154010</v>
      </c>
      <c r="C95" s="95" t="s">
        <v>296</v>
      </c>
      <c r="D95" s="46" t="s">
        <v>48</v>
      </c>
      <c r="E95" s="48" t="s">
        <v>60</v>
      </c>
      <c r="F95" s="37" t="s">
        <v>69</v>
      </c>
      <c r="G95" s="65" t="s">
        <v>36</v>
      </c>
      <c r="H95" s="38">
        <v>9210600</v>
      </c>
      <c r="I95" s="38">
        <v>9210600</v>
      </c>
      <c r="J95" s="36" t="s">
        <v>37</v>
      </c>
      <c r="K95" s="36" t="s">
        <v>38</v>
      </c>
      <c r="L95" s="39" t="s">
        <v>101</v>
      </c>
      <c r="M95" s="36">
        <v>83</v>
      </c>
      <c r="N95" s="24"/>
      <c r="O95" s="24"/>
      <c r="P95" s="24"/>
      <c r="Q95" s="24"/>
      <c r="R95" s="24"/>
      <c r="S95" s="24"/>
      <c r="T95" s="24"/>
      <c r="U95" s="24"/>
      <c r="V95" s="24"/>
    </row>
    <row r="96" spans="2:22" ht="25.5" x14ac:dyDescent="0.2">
      <c r="B96" s="35">
        <v>84131601</v>
      </c>
      <c r="C96" s="95" t="s">
        <v>391</v>
      </c>
      <c r="D96" s="46" t="s">
        <v>53</v>
      </c>
      <c r="E96" s="48" t="s">
        <v>34</v>
      </c>
      <c r="F96" s="36" t="s">
        <v>164</v>
      </c>
      <c r="G96" s="65" t="s">
        <v>36</v>
      </c>
      <c r="H96" s="38">
        <v>1750000000</v>
      </c>
      <c r="I96" s="38">
        <v>1750000000</v>
      </c>
      <c r="J96" s="36" t="s">
        <v>37</v>
      </c>
      <c r="K96" s="36" t="s">
        <v>38</v>
      </c>
      <c r="L96" s="39" t="s">
        <v>39</v>
      </c>
      <c r="M96" s="36">
        <v>84</v>
      </c>
      <c r="N96" s="24"/>
      <c r="O96" s="24"/>
      <c r="P96" s="24"/>
      <c r="Q96" s="24"/>
      <c r="R96" s="24"/>
      <c r="S96" s="24"/>
      <c r="T96" s="24"/>
      <c r="U96" s="24"/>
      <c r="V96" s="24"/>
    </row>
    <row r="97" spans="2:22" ht="25.5" x14ac:dyDescent="0.2">
      <c r="B97" s="35">
        <v>78111500</v>
      </c>
      <c r="C97" s="95" t="s">
        <v>392</v>
      </c>
      <c r="D97" s="46" t="s">
        <v>53</v>
      </c>
      <c r="E97" s="48" t="s">
        <v>46</v>
      </c>
      <c r="F97" s="36" t="s">
        <v>393</v>
      </c>
      <c r="G97" s="65" t="s">
        <v>36</v>
      </c>
      <c r="H97" s="38">
        <v>100000000</v>
      </c>
      <c r="I97" s="38">
        <v>100000000</v>
      </c>
      <c r="J97" s="36" t="s">
        <v>37</v>
      </c>
      <c r="K97" s="36" t="s">
        <v>38</v>
      </c>
      <c r="L97" s="39" t="s">
        <v>51</v>
      </c>
      <c r="M97" s="36">
        <v>85</v>
      </c>
      <c r="N97" s="24"/>
      <c r="O97" s="24"/>
      <c r="P97" s="24"/>
      <c r="Q97" s="24"/>
      <c r="R97" s="24"/>
      <c r="S97" s="24"/>
      <c r="T97" s="24"/>
      <c r="U97" s="24"/>
      <c r="V97" s="24"/>
    </row>
    <row r="98" spans="2:22" ht="25.5" x14ac:dyDescent="0.2">
      <c r="B98" s="35">
        <v>43201807</v>
      </c>
      <c r="C98" s="95" t="s">
        <v>482</v>
      </c>
      <c r="D98" s="46" t="s">
        <v>53</v>
      </c>
      <c r="E98" s="48" t="s">
        <v>119</v>
      </c>
      <c r="F98" s="36" t="s">
        <v>35</v>
      </c>
      <c r="G98" s="65" t="s">
        <v>36</v>
      </c>
      <c r="H98" s="38">
        <v>10000000</v>
      </c>
      <c r="I98" s="38">
        <v>10000000</v>
      </c>
      <c r="J98" s="36" t="s">
        <v>37</v>
      </c>
      <c r="K98" s="36" t="s">
        <v>38</v>
      </c>
      <c r="L98" s="39" t="s">
        <v>62</v>
      </c>
      <c r="M98" s="36">
        <v>86</v>
      </c>
      <c r="N98" s="24"/>
      <c r="O98" s="24"/>
      <c r="P98" s="24"/>
      <c r="Q98" s="24"/>
      <c r="R98" s="24"/>
      <c r="S98" s="24"/>
      <c r="T98" s="24"/>
      <c r="U98" s="24"/>
      <c r="V98" s="24"/>
    </row>
    <row r="99" spans="2:22" ht="25.5" x14ac:dyDescent="0.2">
      <c r="B99" s="35">
        <v>80131502</v>
      </c>
      <c r="C99" s="95" t="s">
        <v>520</v>
      </c>
      <c r="D99" s="36" t="s">
        <v>44</v>
      </c>
      <c r="E99" s="47" t="s">
        <v>521</v>
      </c>
      <c r="F99" s="37" t="s">
        <v>69</v>
      </c>
      <c r="G99" s="65" t="s">
        <v>36</v>
      </c>
      <c r="H99" s="38">
        <f>9180000+3570000</f>
        <v>12750000</v>
      </c>
      <c r="I99" s="38">
        <v>28000000</v>
      </c>
      <c r="J99" s="36" t="s">
        <v>40</v>
      </c>
      <c r="K99" s="36" t="s">
        <v>299</v>
      </c>
      <c r="L99" s="39" t="s">
        <v>124</v>
      </c>
      <c r="M99" s="36">
        <v>87</v>
      </c>
      <c r="N99" s="24"/>
      <c r="O99" s="24"/>
      <c r="P99" s="24"/>
      <c r="Q99" s="24"/>
      <c r="R99" s="24"/>
      <c r="S99" s="24"/>
      <c r="T99" s="24"/>
      <c r="U99" s="24"/>
      <c r="V99" s="24"/>
    </row>
    <row r="100" spans="2:22" ht="25.5" x14ac:dyDescent="0.2">
      <c r="B100" s="35">
        <v>80131502</v>
      </c>
      <c r="C100" s="95" t="s">
        <v>549</v>
      </c>
      <c r="D100" s="36" t="s">
        <v>44</v>
      </c>
      <c r="E100" s="47" t="s">
        <v>251</v>
      </c>
      <c r="F100" s="37" t="s">
        <v>69</v>
      </c>
      <c r="G100" s="65" t="s">
        <v>36</v>
      </c>
      <c r="H100" s="38">
        <f>9180000+3570000</f>
        <v>12750000</v>
      </c>
      <c r="I100" s="38">
        <v>28000000</v>
      </c>
      <c r="J100" s="36" t="s">
        <v>40</v>
      </c>
      <c r="K100" s="37" t="s">
        <v>522</v>
      </c>
      <c r="L100" s="39" t="s">
        <v>126</v>
      </c>
      <c r="M100" s="36">
        <v>88</v>
      </c>
      <c r="N100" s="24"/>
      <c r="O100" s="24"/>
      <c r="P100" s="24"/>
      <c r="Q100" s="24"/>
      <c r="R100" s="24"/>
      <c r="S100" s="24"/>
      <c r="T100" s="24"/>
      <c r="U100" s="24"/>
      <c r="V100" s="24"/>
    </row>
    <row r="101" spans="2:22" ht="76.5" x14ac:dyDescent="0.2">
      <c r="B101" s="35" t="s">
        <v>485</v>
      </c>
      <c r="C101" s="95" t="s">
        <v>759</v>
      </c>
      <c r="D101" s="36" t="s">
        <v>531</v>
      </c>
      <c r="E101" s="47" t="s">
        <v>257</v>
      </c>
      <c r="F101" s="37" t="s">
        <v>61</v>
      </c>
      <c r="G101" s="65" t="s">
        <v>36</v>
      </c>
      <c r="H101" s="38">
        <v>418983000</v>
      </c>
      <c r="I101" s="38">
        <f>H101</f>
        <v>418983000</v>
      </c>
      <c r="J101" s="36" t="s">
        <v>37</v>
      </c>
      <c r="K101" s="36" t="s">
        <v>166</v>
      </c>
      <c r="L101" s="39" t="s">
        <v>39</v>
      </c>
      <c r="M101" s="36">
        <v>89</v>
      </c>
      <c r="N101" s="24"/>
      <c r="O101" s="24"/>
      <c r="P101" s="24"/>
      <c r="Q101" s="24"/>
      <c r="R101" s="24"/>
      <c r="S101" s="24"/>
      <c r="T101" s="24"/>
      <c r="U101" s="24"/>
      <c r="V101" s="24"/>
    </row>
    <row r="102" spans="2:22" ht="38.25" x14ac:dyDescent="0.2">
      <c r="B102" s="35" t="s">
        <v>502</v>
      </c>
      <c r="C102" s="95" t="s">
        <v>487</v>
      </c>
      <c r="D102" s="36" t="s">
        <v>531</v>
      </c>
      <c r="E102" s="47" t="s">
        <v>257</v>
      </c>
      <c r="F102" s="37" t="s">
        <v>35</v>
      </c>
      <c r="G102" s="65" t="s">
        <v>36</v>
      </c>
      <c r="H102" s="38">
        <v>750000000</v>
      </c>
      <c r="I102" s="38">
        <v>750000000</v>
      </c>
      <c r="J102" s="36" t="s">
        <v>37</v>
      </c>
      <c r="K102" s="36" t="s">
        <v>166</v>
      </c>
      <c r="L102" s="39" t="s">
        <v>39</v>
      </c>
      <c r="M102" s="36">
        <v>90</v>
      </c>
      <c r="N102" s="24"/>
      <c r="O102" s="24"/>
      <c r="P102" s="24"/>
      <c r="Q102" s="24"/>
      <c r="R102" s="24"/>
      <c r="S102" s="24"/>
      <c r="T102" s="24"/>
      <c r="U102" s="24"/>
      <c r="V102" s="24"/>
    </row>
    <row r="103" spans="2:22" ht="25.5" x14ac:dyDescent="0.2">
      <c r="B103" s="35">
        <v>83121700</v>
      </c>
      <c r="C103" s="95" t="s">
        <v>113</v>
      </c>
      <c r="D103" s="36" t="s">
        <v>438</v>
      </c>
      <c r="E103" s="47" t="s">
        <v>251</v>
      </c>
      <c r="F103" s="37" t="s">
        <v>114</v>
      </c>
      <c r="G103" s="65" t="s">
        <v>36</v>
      </c>
      <c r="H103" s="38">
        <v>623760289</v>
      </c>
      <c r="I103" s="38">
        <f>H103</f>
        <v>623760289</v>
      </c>
      <c r="J103" s="36" t="s">
        <v>37</v>
      </c>
      <c r="K103" s="36" t="s">
        <v>38</v>
      </c>
      <c r="L103" s="39" t="s">
        <v>115</v>
      </c>
      <c r="M103" s="36">
        <v>91</v>
      </c>
      <c r="N103" s="24"/>
      <c r="O103" s="24"/>
      <c r="P103" s="24"/>
      <c r="Q103" s="24"/>
      <c r="R103" s="24"/>
      <c r="S103" s="24"/>
      <c r="T103" s="24"/>
      <c r="U103" s="24"/>
      <c r="V103" s="24"/>
    </row>
    <row r="104" spans="2:22" ht="38.25" x14ac:dyDescent="0.2">
      <c r="B104" s="35" t="s">
        <v>723</v>
      </c>
      <c r="C104" s="95" t="s">
        <v>641</v>
      </c>
      <c r="D104" s="36" t="s">
        <v>531</v>
      </c>
      <c r="E104" s="47" t="s">
        <v>642</v>
      </c>
      <c r="F104" s="37" t="s">
        <v>496</v>
      </c>
      <c r="G104" s="65" t="s">
        <v>36</v>
      </c>
      <c r="H104" s="38">
        <v>800000000</v>
      </c>
      <c r="I104" s="38">
        <f>H104</f>
        <v>800000000</v>
      </c>
      <c r="J104" s="36" t="s">
        <v>37</v>
      </c>
      <c r="K104" s="36" t="s">
        <v>38</v>
      </c>
      <c r="L104" s="39" t="s">
        <v>101</v>
      </c>
      <c r="M104" s="36">
        <v>92</v>
      </c>
      <c r="N104" s="24"/>
      <c r="O104" s="24"/>
      <c r="P104" s="24"/>
      <c r="Q104" s="24"/>
      <c r="R104" s="24"/>
      <c r="S104" s="24"/>
      <c r="T104" s="24"/>
      <c r="U104" s="24"/>
      <c r="V104" s="24"/>
    </row>
    <row r="105" spans="2:22" ht="51" x14ac:dyDescent="0.2">
      <c r="B105" s="35">
        <v>81111820</v>
      </c>
      <c r="C105" s="95" t="s">
        <v>645</v>
      </c>
      <c r="D105" s="36" t="s">
        <v>44</v>
      </c>
      <c r="E105" s="47" t="s">
        <v>57</v>
      </c>
      <c r="F105" s="37" t="s">
        <v>646</v>
      </c>
      <c r="G105" s="65" t="s">
        <v>647</v>
      </c>
      <c r="H105" s="38">
        <v>15000000</v>
      </c>
      <c r="I105" s="38">
        <v>15000000</v>
      </c>
      <c r="J105" s="36" t="s">
        <v>207</v>
      </c>
      <c r="K105" s="36" t="s">
        <v>38</v>
      </c>
      <c r="L105" s="39" t="s">
        <v>648</v>
      </c>
      <c r="M105" s="36">
        <f>M104+1</f>
        <v>93</v>
      </c>
      <c r="N105" s="24"/>
      <c r="O105" s="24"/>
      <c r="P105" s="24"/>
      <c r="Q105" s="24"/>
      <c r="R105" s="24"/>
      <c r="S105" s="24"/>
      <c r="T105" s="24"/>
      <c r="U105" s="24"/>
      <c r="V105" s="24"/>
    </row>
    <row r="106" spans="2:22" ht="102" x14ac:dyDescent="0.2">
      <c r="B106" s="35">
        <v>93141506</v>
      </c>
      <c r="C106" s="95" t="s">
        <v>643</v>
      </c>
      <c r="D106" s="43" t="s">
        <v>368</v>
      </c>
      <c r="E106" s="36" t="s">
        <v>368</v>
      </c>
      <c r="F106" s="37" t="s">
        <v>444</v>
      </c>
      <c r="G106" s="65" t="s">
        <v>444</v>
      </c>
      <c r="H106" s="38">
        <v>0</v>
      </c>
      <c r="I106" s="38">
        <v>0</v>
      </c>
      <c r="J106" s="36" t="s">
        <v>37</v>
      </c>
      <c r="K106" s="36" t="s">
        <v>38</v>
      </c>
      <c r="L106" s="39" t="s">
        <v>644</v>
      </c>
      <c r="M106" s="36">
        <f>M105+1</f>
        <v>94</v>
      </c>
      <c r="N106" s="24"/>
      <c r="O106" s="24"/>
      <c r="P106" s="24"/>
      <c r="Q106" s="24"/>
      <c r="R106" s="24"/>
      <c r="S106" s="24"/>
      <c r="T106" s="24"/>
      <c r="U106" s="24"/>
      <c r="V106" s="24"/>
    </row>
    <row r="107" spans="2:22" ht="25.5" x14ac:dyDescent="0.2">
      <c r="B107" s="35" t="s">
        <v>649</v>
      </c>
      <c r="C107" s="95" t="s">
        <v>650</v>
      </c>
      <c r="D107" s="36" t="s">
        <v>651</v>
      </c>
      <c r="E107" s="47" t="s">
        <v>642</v>
      </c>
      <c r="F107" s="37" t="s">
        <v>652</v>
      </c>
      <c r="G107" s="65" t="s">
        <v>36</v>
      </c>
      <c r="H107" s="38">
        <v>35000000</v>
      </c>
      <c r="I107" s="38">
        <v>35000000</v>
      </c>
      <c r="J107" s="36" t="s">
        <v>37</v>
      </c>
      <c r="K107" s="36" t="s">
        <v>37</v>
      </c>
      <c r="L107" s="39" t="s">
        <v>39</v>
      </c>
      <c r="M107" s="36">
        <f t="shared" ref="M107:M119" si="0">M106+1</f>
        <v>95</v>
      </c>
      <c r="N107" s="24"/>
      <c r="O107" s="24"/>
      <c r="P107" s="24"/>
      <c r="Q107" s="24"/>
      <c r="R107" s="24"/>
      <c r="S107" s="24"/>
      <c r="T107" s="24"/>
      <c r="U107" s="24"/>
      <c r="V107" s="24"/>
    </row>
    <row r="108" spans="2:22" ht="25.5" x14ac:dyDescent="0.2">
      <c r="B108" s="35">
        <v>55121905</v>
      </c>
      <c r="C108" s="95" t="s">
        <v>653</v>
      </c>
      <c r="D108" s="36" t="s">
        <v>651</v>
      </c>
      <c r="E108" s="47" t="s">
        <v>642</v>
      </c>
      <c r="F108" s="37" t="s">
        <v>652</v>
      </c>
      <c r="G108" s="65" t="s">
        <v>36</v>
      </c>
      <c r="H108" s="38">
        <v>15000000</v>
      </c>
      <c r="I108" s="38">
        <v>15000000</v>
      </c>
      <c r="J108" s="36" t="s">
        <v>37</v>
      </c>
      <c r="K108" s="36" t="s">
        <v>37</v>
      </c>
      <c r="L108" s="39" t="s">
        <v>39</v>
      </c>
      <c r="M108" s="36">
        <f t="shared" si="0"/>
        <v>96</v>
      </c>
      <c r="N108" s="24"/>
      <c r="O108" s="24"/>
      <c r="P108" s="24"/>
      <c r="Q108" s="24"/>
      <c r="R108" s="24"/>
      <c r="S108" s="24"/>
      <c r="T108" s="24"/>
      <c r="U108" s="24"/>
      <c r="V108" s="24"/>
    </row>
    <row r="109" spans="2:22" ht="25.5" x14ac:dyDescent="0.2">
      <c r="B109" s="35">
        <v>47121700</v>
      </c>
      <c r="C109" s="95" t="s">
        <v>664</v>
      </c>
      <c r="D109" s="36" t="s">
        <v>665</v>
      </c>
      <c r="E109" s="47" t="s">
        <v>57</v>
      </c>
      <c r="F109" s="37" t="s">
        <v>69</v>
      </c>
      <c r="G109" s="65" t="s">
        <v>36</v>
      </c>
      <c r="H109" s="38">
        <v>52000000</v>
      </c>
      <c r="I109" s="38">
        <v>52000000</v>
      </c>
      <c r="J109" s="36" t="s">
        <v>37</v>
      </c>
      <c r="K109" s="36" t="s">
        <v>37</v>
      </c>
      <c r="L109" s="39" t="s">
        <v>39</v>
      </c>
      <c r="M109" s="36">
        <f t="shared" si="0"/>
        <v>97</v>
      </c>
      <c r="N109" s="24"/>
      <c r="O109" s="24"/>
      <c r="P109" s="24"/>
      <c r="Q109" s="24"/>
      <c r="R109" s="24"/>
      <c r="S109" s="24"/>
      <c r="T109" s="24"/>
      <c r="U109" s="24"/>
      <c r="V109" s="24"/>
    </row>
    <row r="110" spans="2:22" ht="25.5" x14ac:dyDescent="0.2">
      <c r="B110" s="35">
        <v>82121900</v>
      </c>
      <c r="C110" s="95" t="s">
        <v>666</v>
      </c>
      <c r="D110" s="36">
        <v>43700</v>
      </c>
      <c r="E110" s="47" t="s">
        <v>57</v>
      </c>
      <c r="F110" s="37" t="s">
        <v>475</v>
      </c>
      <c r="G110" s="65" t="s">
        <v>159</v>
      </c>
      <c r="H110" s="38">
        <v>16000000</v>
      </c>
      <c r="I110" s="38">
        <f>H110</f>
        <v>16000000</v>
      </c>
      <c r="J110" s="36" t="s">
        <v>670</v>
      </c>
      <c r="K110" s="36" t="s">
        <v>166</v>
      </c>
      <c r="L110" s="39" t="s">
        <v>671</v>
      </c>
      <c r="M110" s="36">
        <f t="shared" si="0"/>
        <v>98</v>
      </c>
      <c r="N110" s="24"/>
      <c r="O110" s="24"/>
      <c r="P110" s="24"/>
      <c r="Q110" s="24"/>
      <c r="R110" s="24"/>
      <c r="S110" s="24"/>
      <c r="T110" s="24"/>
      <c r="U110" s="24"/>
      <c r="V110" s="24"/>
    </row>
    <row r="111" spans="2:22" ht="25.5" x14ac:dyDescent="0.2">
      <c r="B111" s="35">
        <v>81112005</v>
      </c>
      <c r="C111" s="95" t="s">
        <v>667</v>
      </c>
      <c r="D111" s="36">
        <v>43700</v>
      </c>
      <c r="E111" s="47" t="s">
        <v>668</v>
      </c>
      <c r="F111" s="37" t="s">
        <v>669</v>
      </c>
      <c r="G111" s="65" t="s">
        <v>159</v>
      </c>
      <c r="H111" s="38">
        <v>20000000</v>
      </c>
      <c r="I111" s="38">
        <f>H111</f>
        <v>20000000</v>
      </c>
      <c r="J111" s="36" t="s">
        <v>670</v>
      </c>
      <c r="K111" s="36" t="s">
        <v>166</v>
      </c>
      <c r="L111" s="39" t="s">
        <v>671</v>
      </c>
      <c r="M111" s="36">
        <f t="shared" si="0"/>
        <v>99</v>
      </c>
      <c r="N111" s="24"/>
      <c r="O111" s="24"/>
      <c r="P111" s="24"/>
      <c r="Q111" s="24"/>
      <c r="R111" s="24"/>
      <c r="S111" s="24"/>
      <c r="T111" s="24"/>
      <c r="U111" s="24"/>
      <c r="V111" s="24"/>
    </row>
    <row r="112" spans="2:22" ht="51" x14ac:dyDescent="0.2">
      <c r="B112" s="35" t="s">
        <v>672</v>
      </c>
      <c r="C112" s="95" t="s">
        <v>673</v>
      </c>
      <c r="D112" s="36" t="s">
        <v>651</v>
      </c>
      <c r="E112" s="47" t="s">
        <v>57</v>
      </c>
      <c r="F112" s="37" t="s">
        <v>674</v>
      </c>
      <c r="G112" s="65" t="s">
        <v>36</v>
      </c>
      <c r="H112" s="38">
        <v>44622776</v>
      </c>
      <c r="I112" s="38">
        <v>44622776</v>
      </c>
      <c r="J112" s="36" t="s">
        <v>37</v>
      </c>
      <c r="K112" s="36" t="s">
        <v>38</v>
      </c>
      <c r="L112" s="39" t="s">
        <v>675</v>
      </c>
      <c r="M112" s="36">
        <f t="shared" si="0"/>
        <v>100</v>
      </c>
      <c r="N112" s="24"/>
      <c r="O112" s="24"/>
      <c r="P112" s="24"/>
      <c r="Q112" s="24"/>
      <c r="R112" s="24"/>
      <c r="S112" s="24"/>
      <c r="T112" s="24"/>
      <c r="U112" s="24"/>
      <c r="V112" s="24"/>
    </row>
    <row r="113" spans="2:22" ht="38.25" x14ac:dyDescent="0.2">
      <c r="B113" s="35">
        <v>52131500</v>
      </c>
      <c r="C113" s="95" t="s">
        <v>748</v>
      </c>
      <c r="D113" s="36" t="s">
        <v>651</v>
      </c>
      <c r="E113" s="47" t="s">
        <v>190</v>
      </c>
      <c r="F113" s="37" t="s">
        <v>475</v>
      </c>
      <c r="G113" s="65" t="s">
        <v>36</v>
      </c>
      <c r="H113" s="38">
        <v>52136000</v>
      </c>
      <c r="I113" s="38">
        <f>H113</f>
        <v>52136000</v>
      </c>
      <c r="J113" s="36" t="s">
        <v>37</v>
      </c>
      <c r="K113" s="36" t="s">
        <v>38</v>
      </c>
      <c r="L113" s="39" t="s">
        <v>101</v>
      </c>
      <c r="M113" s="36">
        <f t="shared" si="0"/>
        <v>101</v>
      </c>
      <c r="N113" s="24"/>
      <c r="O113" s="24"/>
      <c r="P113" s="24"/>
      <c r="Q113" s="24"/>
      <c r="R113" s="24"/>
      <c r="S113" s="24"/>
      <c r="T113" s="24"/>
      <c r="U113" s="24"/>
      <c r="V113" s="24"/>
    </row>
    <row r="114" spans="2:22" ht="38.25" x14ac:dyDescent="0.2">
      <c r="B114" s="35" t="s">
        <v>681</v>
      </c>
      <c r="C114" s="95" t="s">
        <v>641</v>
      </c>
      <c r="D114" s="36" t="s">
        <v>651</v>
      </c>
      <c r="E114" s="47" t="s">
        <v>642</v>
      </c>
      <c r="F114" s="37" t="s">
        <v>496</v>
      </c>
      <c r="G114" s="65" t="s">
        <v>36</v>
      </c>
      <c r="H114" s="38">
        <v>1100000000</v>
      </c>
      <c r="I114" s="38">
        <v>1100000000</v>
      </c>
      <c r="J114" s="36" t="s">
        <v>37</v>
      </c>
      <c r="K114" s="36" t="s">
        <v>38</v>
      </c>
      <c r="L114" s="39" t="s">
        <v>101</v>
      </c>
      <c r="M114" s="36">
        <f t="shared" si="0"/>
        <v>102</v>
      </c>
      <c r="N114" s="24"/>
      <c r="O114" s="24"/>
      <c r="P114" s="24"/>
      <c r="Q114" s="24"/>
      <c r="R114" s="24"/>
      <c r="S114" s="24"/>
      <c r="T114" s="24"/>
      <c r="U114" s="24"/>
      <c r="V114" s="24"/>
    </row>
    <row r="115" spans="2:22" ht="51" x14ac:dyDescent="0.2">
      <c r="B115" s="35" t="s">
        <v>682</v>
      </c>
      <c r="C115" s="95" t="s">
        <v>755</v>
      </c>
      <c r="D115" s="36" t="s">
        <v>651</v>
      </c>
      <c r="E115" s="47" t="s">
        <v>311</v>
      </c>
      <c r="F115" s="37" t="s">
        <v>496</v>
      </c>
      <c r="G115" s="65" t="s">
        <v>36</v>
      </c>
      <c r="H115" s="38">
        <v>363000000</v>
      </c>
      <c r="I115" s="38">
        <f t="shared" ref="I115:I121" si="1">H115</f>
        <v>363000000</v>
      </c>
      <c r="J115" s="36" t="s">
        <v>37</v>
      </c>
      <c r="K115" s="36" t="s">
        <v>38</v>
      </c>
      <c r="L115" s="39" t="s">
        <v>101</v>
      </c>
      <c r="M115" s="36">
        <f t="shared" si="0"/>
        <v>103</v>
      </c>
      <c r="N115" s="24"/>
      <c r="O115" s="24"/>
      <c r="P115" s="24"/>
      <c r="Q115" s="24"/>
      <c r="R115" s="24"/>
      <c r="S115" s="24"/>
      <c r="T115" s="24"/>
      <c r="U115" s="24"/>
      <c r="V115" s="24"/>
    </row>
    <row r="116" spans="2:22" ht="38.25" x14ac:dyDescent="0.2">
      <c r="B116" s="35">
        <v>53102710</v>
      </c>
      <c r="C116" s="95" t="s">
        <v>749</v>
      </c>
      <c r="D116" s="36" t="s">
        <v>42</v>
      </c>
      <c r="E116" s="47" t="s">
        <v>119</v>
      </c>
      <c r="F116" s="37" t="s">
        <v>475</v>
      </c>
      <c r="G116" s="65" t="s">
        <v>36</v>
      </c>
      <c r="H116" s="38">
        <v>21000000</v>
      </c>
      <c r="I116" s="38">
        <f t="shared" si="1"/>
        <v>21000000</v>
      </c>
      <c r="J116" s="36" t="s">
        <v>37</v>
      </c>
      <c r="K116" s="36" t="s">
        <v>38</v>
      </c>
      <c r="L116" s="39" t="s">
        <v>750</v>
      </c>
      <c r="M116" s="36">
        <f t="shared" si="0"/>
        <v>104</v>
      </c>
      <c r="N116" s="24"/>
      <c r="O116" s="24"/>
      <c r="P116" s="24"/>
      <c r="Q116" s="24"/>
      <c r="R116" s="24"/>
      <c r="S116" s="24"/>
      <c r="T116" s="24"/>
      <c r="U116" s="24"/>
      <c r="V116" s="24"/>
    </row>
    <row r="117" spans="2:22" ht="25.5" x14ac:dyDescent="0.2">
      <c r="B117" s="35">
        <v>39121011</v>
      </c>
      <c r="C117" s="95" t="s">
        <v>756</v>
      </c>
      <c r="D117" s="36" t="s">
        <v>42</v>
      </c>
      <c r="E117" s="47" t="s">
        <v>57</v>
      </c>
      <c r="F117" s="37" t="s">
        <v>475</v>
      </c>
      <c r="G117" s="65" t="s">
        <v>36</v>
      </c>
      <c r="H117" s="38">
        <v>44058560</v>
      </c>
      <c r="I117" s="38">
        <f t="shared" si="1"/>
        <v>44058560</v>
      </c>
      <c r="J117" s="36" t="s">
        <v>37</v>
      </c>
      <c r="K117" s="36" t="s">
        <v>38</v>
      </c>
      <c r="L117" s="39" t="s">
        <v>62</v>
      </c>
      <c r="M117" s="36">
        <f t="shared" si="0"/>
        <v>105</v>
      </c>
      <c r="N117" s="24"/>
      <c r="O117" s="24"/>
      <c r="P117" s="24"/>
      <c r="Q117" s="24"/>
      <c r="R117" s="24"/>
      <c r="S117" s="24"/>
      <c r="T117" s="24"/>
      <c r="U117" s="24"/>
      <c r="V117" s="24"/>
    </row>
    <row r="118" spans="2:22" ht="25.5" x14ac:dyDescent="0.2">
      <c r="B118" s="35">
        <v>78111500</v>
      </c>
      <c r="C118" s="95" t="s">
        <v>392</v>
      </c>
      <c r="D118" s="36" t="s">
        <v>42</v>
      </c>
      <c r="E118" s="47" t="s">
        <v>57</v>
      </c>
      <c r="F118" s="37" t="s">
        <v>393</v>
      </c>
      <c r="G118" s="65" t="s">
        <v>36</v>
      </c>
      <c r="H118" s="38">
        <v>300000000</v>
      </c>
      <c r="I118" s="38">
        <f t="shared" si="1"/>
        <v>300000000</v>
      </c>
      <c r="J118" s="36" t="s">
        <v>37</v>
      </c>
      <c r="K118" s="36" t="s">
        <v>38</v>
      </c>
      <c r="L118" s="39" t="s">
        <v>51</v>
      </c>
      <c r="M118" s="36">
        <f t="shared" si="0"/>
        <v>106</v>
      </c>
      <c r="N118" s="24"/>
      <c r="O118" s="24"/>
      <c r="P118" s="24"/>
      <c r="Q118" s="24"/>
      <c r="R118" s="24"/>
      <c r="S118" s="24"/>
      <c r="T118" s="24"/>
      <c r="U118" s="24"/>
      <c r="V118" s="24"/>
    </row>
    <row r="119" spans="2:22" ht="25.5" x14ac:dyDescent="0.2">
      <c r="B119" s="35">
        <v>81112201</v>
      </c>
      <c r="C119" s="7" t="s">
        <v>757</v>
      </c>
      <c r="D119" s="36" t="s">
        <v>438</v>
      </c>
      <c r="E119" s="47" t="s">
        <v>257</v>
      </c>
      <c r="F119" s="37" t="s">
        <v>758</v>
      </c>
      <c r="G119" s="65" t="s">
        <v>36</v>
      </c>
      <c r="H119" s="38">
        <v>10600000</v>
      </c>
      <c r="I119" s="38">
        <f t="shared" si="1"/>
        <v>10600000</v>
      </c>
      <c r="J119" s="36" t="s">
        <v>37</v>
      </c>
      <c r="K119" s="36" t="s">
        <v>38</v>
      </c>
      <c r="L119" s="39" t="s">
        <v>115</v>
      </c>
      <c r="M119" s="36">
        <f t="shared" si="0"/>
        <v>107</v>
      </c>
      <c r="N119" s="24"/>
      <c r="O119" s="24"/>
      <c r="P119" s="24"/>
      <c r="Q119" s="24"/>
      <c r="R119" s="24"/>
      <c r="S119" s="24"/>
      <c r="T119" s="24"/>
      <c r="U119" s="24"/>
      <c r="V119" s="24"/>
    </row>
    <row r="120" spans="2:22" ht="25.5" x14ac:dyDescent="0.2">
      <c r="B120" s="35">
        <v>81112201</v>
      </c>
      <c r="C120" s="7" t="s">
        <v>770</v>
      </c>
      <c r="D120" s="36" t="s">
        <v>56</v>
      </c>
      <c r="E120" s="47" t="s">
        <v>119</v>
      </c>
      <c r="F120" s="37" t="s">
        <v>475</v>
      </c>
      <c r="G120" s="65" t="s">
        <v>36</v>
      </c>
      <c r="H120" s="38">
        <v>30000000</v>
      </c>
      <c r="I120" s="38">
        <f t="shared" si="1"/>
        <v>30000000</v>
      </c>
      <c r="J120" s="36" t="s">
        <v>37</v>
      </c>
      <c r="K120" s="36" t="s">
        <v>38</v>
      </c>
      <c r="L120" s="39" t="s">
        <v>115</v>
      </c>
      <c r="M120" s="36">
        <f>M119+1</f>
        <v>108</v>
      </c>
      <c r="N120" s="24"/>
      <c r="O120" s="24"/>
      <c r="P120" s="24"/>
      <c r="Q120" s="24"/>
      <c r="R120" s="24"/>
      <c r="S120" s="24"/>
      <c r="T120" s="24"/>
      <c r="U120" s="24"/>
      <c r="V120" s="24"/>
    </row>
    <row r="121" spans="2:22" ht="25.5" x14ac:dyDescent="0.2">
      <c r="B121" s="35">
        <v>43233201</v>
      </c>
      <c r="C121" s="7" t="s">
        <v>771</v>
      </c>
      <c r="D121" s="36" t="s">
        <v>56</v>
      </c>
      <c r="E121" s="47" t="s">
        <v>642</v>
      </c>
      <c r="F121" s="37" t="s">
        <v>475</v>
      </c>
      <c r="G121" s="65" t="s">
        <v>36</v>
      </c>
      <c r="H121" s="38">
        <v>5000000</v>
      </c>
      <c r="I121" s="38">
        <f t="shared" si="1"/>
        <v>5000000</v>
      </c>
      <c r="J121" s="36" t="s">
        <v>670</v>
      </c>
      <c r="K121" s="36" t="s">
        <v>166</v>
      </c>
      <c r="L121" s="39" t="s">
        <v>772</v>
      </c>
      <c r="M121" s="36">
        <f>M120+1</f>
        <v>109</v>
      </c>
      <c r="N121" s="24"/>
      <c r="O121" s="24"/>
      <c r="P121" s="24"/>
      <c r="Q121" s="24"/>
      <c r="R121" s="24"/>
      <c r="S121" s="24"/>
      <c r="T121" s="24"/>
      <c r="U121" s="24"/>
      <c r="V121" s="24"/>
    </row>
    <row r="122" spans="2:22" ht="48" x14ac:dyDescent="0.2">
      <c r="B122" s="35" t="s">
        <v>782</v>
      </c>
      <c r="C122" s="7" t="s">
        <v>783</v>
      </c>
      <c r="D122" s="36" t="s">
        <v>784</v>
      </c>
      <c r="E122" s="47" t="s">
        <v>251</v>
      </c>
      <c r="F122" s="37" t="s">
        <v>785</v>
      </c>
      <c r="G122" s="65" t="s">
        <v>36</v>
      </c>
      <c r="H122" s="38">
        <v>14035132.15</v>
      </c>
      <c r="I122" s="38">
        <v>56140528.609999999</v>
      </c>
      <c r="J122" s="36" t="s">
        <v>440</v>
      </c>
      <c r="K122" s="36" t="s">
        <v>786</v>
      </c>
      <c r="L122" s="39" t="s">
        <v>39</v>
      </c>
      <c r="M122" s="36">
        <f>M121+1</f>
        <v>110</v>
      </c>
      <c r="N122" s="24"/>
      <c r="O122" s="24"/>
      <c r="P122" s="24"/>
      <c r="Q122" s="24"/>
      <c r="R122" s="24"/>
      <c r="S122" s="24"/>
      <c r="T122" s="24"/>
      <c r="U122" s="24"/>
      <c r="V122" s="24"/>
    </row>
    <row r="123" spans="2:22" ht="36" x14ac:dyDescent="0.2">
      <c r="B123" s="35">
        <v>43233201</v>
      </c>
      <c r="C123" s="7" t="s">
        <v>788</v>
      </c>
      <c r="D123" s="36" t="s">
        <v>784</v>
      </c>
      <c r="E123" s="47" t="s">
        <v>789</v>
      </c>
      <c r="F123" s="37" t="s">
        <v>652</v>
      </c>
      <c r="G123" s="65" t="s">
        <v>790</v>
      </c>
      <c r="H123" s="38">
        <v>3570000</v>
      </c>
      <c r="I123" s="38">
        <f>H123</f>
        <v>3570000</v>
      </c>
      <c r="J123" s="36" t="s">
        <v>37</v>
      </c>
      <c r="K123" s="36" t="s">
        <v>38</v>
      </c>
      <c r="L123" s="39" t="s">
        <v>62</v>
      </c>
      <c r="M123" s="36">
        <v>111</v>
      </c>
      <c r="N123" s="24"/>
      <c r="O123" s="24"/>
      <c r="P123" s="24"/>
      <c r="Q123" s="24"/>
      <c r="R123" s="24"/>
      <c r="S123" s="24"/>
      <c r="T123" s="24"/>
      <c r="U123" s="24"/>
      <c r="V123" s="24"/>
    </row>
    <row r="124" spans="2:22" ht="77.25" customHeight="1" x14ac:dyDescent="0.2">
      <c r="B124" s="35" t="s">
        <v>414</v>
      </c>
      <c r="C124" s="96" t="s">
        <v>163</v>
      </c>
      <c r="D124" s="43" t="s">
        <v>68</v>
      </c>
      <c r="E124" s="36" t="s">
        <v>66</v>
      </c>
      <c r="F124" s="36" t="s">
        <v>164</v>
      </c>
      <c r="G124" s="65" t="s">
        <v>165</v>
      </c>
      <c r="H124" s="38">
        <v>2000000000</v>
      </c>
      <c r="I124" s="38">
        <v>2000000000</v>
      </c>
      <c r="J124" s="36" t="s">
        <v>37</v>
      </c>
      <c r="K124" s="36" t="s">
        <v>166</v>
      </c>
      <c r="L124" s="39" t="s">
        <v>167</v>
      </c>
      <c r="M124" s="36" t="s">
        <v>168</v>
      </c>
      <c r="N124" s="49"/>
      <c r="O124" s="24"/>
      <c r="P124" s="24"/>
      <c r="Q124" s="24"/>
      <c r="R124" s="24"/>
      <c r="S124" s="24"/>
      <c r="T124" s="24"/>
      <c r="U124" s="24"/>
      <c r="V124" s="24"/>
    </row>
    <row r="125" spans="2:22" x14ac:dyDescent="0.2">
      <c r="B125" s="35">
        <v>81112201</v>
      </c>
      <c r="C125" s="96" t="s">
        <v>169</v>
      </c>
      <c r="D125" s="43" t="s">
        <v>368</v>
      </c>
      <c r="E125" s="36" t="s">
        <v>368</v>
      </c>
      <c r="F125" s="37" t="s">
        <v>444</v>
      </c>
      <c r="G125" s="65" t="s">
        <v>444</v>
      </c>
      <c r="H125" s="38">
        <v>0</v>
      </c>
      <c r="I125" s="38">
        <v>0</v>
      </c>
      <c r="J125" s="36" t="s">
        <v>37</v>
      </c>
      <c r="K125" s="36" t="s">
        <v>38</v>
      </c>
      <c r="L125" s="39" t="s">
        <v>172</v>
      </c>
      <c r="M125" s="36" t="s">
        <v>173</v>
      </c>
      <c r="N125" s="24"/>
      <c r="O125" s="24"/>
      <c r="P125" s="24"/>
      <c r="Q125" s="24"/>
      <c r="R125" s="24"/>
      <c r="S125" s="24"/>
      <c r="T125" s="24"/>
      <c r="U125" s="24"/>
      <c r="V125" s="24"/>
    </row>
    <row r="126" spans="2:22" ht="57" customHeight="1" x14ac:dyDescent="0.2">
      <c r="B126" s="35">
        <v>81112301</v>
      </c>
      <c r="C126" s="96" t="s">
        <v>721</v>
      </c>
      <c r="D126" s="43" t="s">
        <v>42</v>
      </c>
      <c r="E126" s="36" t="s">
        <v>642</v>
      </c>
      <c r="F126" s="37" t="s">
        <v>61</v>
      </c>
      <c r="G126" s="65" t="s">
        <v>722</v>
      </c>
      <c r="H126" s="38">
        <f>1198000000+700000000</f>
        <v>1898000000</v>
      </c>
      <c r="I126" s="38">
        <f>H126</f>
        <v>1898000000</v>
      </c>
      <c r="J126" s="36" t="s">
        <v>37</v>
      </c>
      <c r="K126" s="36" t="s">
        <v>38</v>
      </c>
      <c r="L126" s="39" t="s">
        <v>172</v>
      </c>
      <c r="M126" s="36" t="s">
        <v>174</v>
      </c>
      <c r="N126" s="24"/>
      <c r="O126" s="24"/>
      <c r="P126" s="24"/>
      <c r="Q126" s="24"/>
      <c r="R126" s="24"/>
      <c r="S126" s="24"/>
      <c r="T126" s="24"/>
      <c r="U126" s="24"/>
      <c r="V126" s="24"/>
    </row>
    <row r="127" spans="2:22" ht="25.5" x14ac:dyDescent="0.2">
      <c r="B127" s="35">
        <v>81112201</v>
      </c>
      <c r="C127" s="96" t="s">
        <v>175</v>
      </c>
      <c r="D127" s="43" t="s">
        <v>78</v>
      </c>
      <c r="E127" s="36" t="s">
        <v>119</v>
      </c>
      <c r="F127" s="37" t="s">
        <v>61</v>
      </c>
      <c r="G127" s="65" t="s">
        <v>171</v>
      </c>
      <c r="H127" s="38">
        <v>692592020</v>
      </c>
      <c r="I127" s="38">
        <v>692592020</v>
      </c>
      <c r="J127" s="36" t="s">
        <v>37</v>
      </c>
      <c r="K127" s="36" t="s">
        <v>38</v>
      </c>
      <c r="L127" s="39" t="s">
        <v>172</v>
      </c>
      <c r="M127" s="36" t="s">
        <v>176</v>
      </c>
      <c r="N127" s="24"/>
      <c r="O127" s="24"/>
      <c r="P127" s="24"/>
      <c r="Q127" s="24"/>
      <c r="R127" s="24"/>
      <c r="S127" s="24"/>
      <c r="T127" s="24"/>
      <c r="U127" s="24"/>
      <c r="V127" s="24"/>
    </row>
    <row r="128" spans="2:22" ht="25.5" x14ac:dyDescent="0.2">
      <c r="B128" s="35">
        <v>81112202</v>
      </c>
      <c r="C128" s="96" t="s">
        <v>177</v>
      </c>
      <c r="D128" s="43" t="s">
        <v>368</v>
      </c>
      <c r="E128" s="36" t="s">
        <v>368</v>
      </c>
      <c r="F128" s="37" t="s">
        <v>444</v>
      </c>
      <c r="G128" s="65" t="s">
        <v>171</v>
      </c>
      <c r="H128" s="38">
        <v>0</v>
      </c>
      <c r="I128" s="38">
        <v>0</v>
      </c>
      <c r="J128" s="36" t="s">
        <v>37</v>
      </c>
      <c r="K128" s="36" t="s">
        <v>38</v>
      </c>
      <c r="L128" s="39" t="s">
        <v>172</v>
      </c>
      <c r="M128" s="36" t="s">
        <v>178</v>
      </c>
      <c r="N128" s="24"/>
      <c r="O128" s="24"/>
      <c r="P128" s="24"/>
      <c r="Q128" s="24"/>
      <c r="R128" s="24"/>
      <c r="S128" s="24"/>
      <c r="T128" s="24"/>
      <c r="U128" s="24"/>
      <c r="V128" s="24"/>
    </row>
    <row r="129" spans="2:22" ht="25.5" x14ac:dyDescent="0.2">
      <c r="B129" s="35" t="s">
        <v>415</v>
      </c>
      <c r="C129" s="96" t="s">
        <v>184</v>
      </c>
      <c r="D129" s="43" t="s">
        <v>33</v>
      </c>
      <c r="E129" s="36" t="s">
        <v>34</v>
      </c>
      <c r="F129" s="36" t="s">
        <v>181</v>
      </c>
      <c r="G129" s="65" t="s">
        <v>171</v>
      </c>
      <c r="H129" s="38">
        <v>38471000</v>
      </c>
      <c r="I129" s="38">
        <v>38471000</v>
      </c>
      <c r="J129" s="36" t="s">
        <v>37</v>
      </c>
      <c r="K129" s="36" t="s">
        <v>38</v>
      </c>
      <c r="L129" s="39" t="s">
        <v>182</v>
      </c>
      <c r="M129" s="36" t="s">
        <v>185</v>
      </c>
      <c r="N129" s="24"/>
      <c r="O129" s="24"/>
      <c r="P129" s="24"/>
      <c r="Q129" s="24"/>
      <c r="R129" s="24"/>
      <c r="S129" s="24"/>
      <c r="T129" s="24"/>
      <c r="U129" s="24"/>
      <c r="V129" s="24"/>
    </row>
    <row r="130" spans="2:22" ht="25.5" x14ac:dyDescent="0.2">
      <c r="B130" s="35">
        <v>81112210</v>
      </c>
      <c r="C130" s="96" t="s">
        <v>186</v>
      </c>
      <c r="D130" s="43" t="s">
        <v>42</v>
      </c>
      <c r="E130" s="36" t="s">
        <v>695</v>
      </c>
      <c r="F130" s="37" t="s">
        <v>290</v>
      </c>
      <c r="G130" s="65" t="s">
        <v>171</v>
      </c>
      <c r="H130" s="38">
        <v>102023777</v>
      </c>
      <c r="I130" s="38">
        <f>H130</f>
        <v>102023777</v>
      </c>
      <c r="J130" s="36" t="s">
        <v>37</v>
      </c>
      <c r="K130" s="36" t="s">
        <v>38</v>
      </c>
      <c r="L130" s="39" t="s">
        <v>172</v>
      </c>
      <c r="M130" s="36" t="s">
        <v>187</v>
      </c>
      <c r="N130" s="24"/>
      <c r="O130" s="24"/>
      <c r="P130" s="24"/>
      <c r="Q130" s="24"/>
      <c r="R130" s="24"/>
      <c r="S130" s="24"/>
      <c r="T130" s="24"/>
      <c r="U130" s="24"/>
      <c r="V130" s="24"/>
    </row>
    <row r="131" spans="2:22" ht="60" x14ac:dyDescent="0.2">
      <c r="B131" s="35" t="s">
        <v>699</v>
      </c>
      <c r="C131" s="110" t="s">
        <v>753</v>
      </c>
      <c r="D131" s="43" t="s">
        <v>42</v>
      </c>
      <c r="E131" s="36" t="s">
        <v>57</v>
      </c>
      <c r="F131" s="37" t="s">
        <v>61</v>
      </c>
      <c r="G131" s="65" t="s">
        <v>754</v>
      </c>
      <c r="H131" s="38">
        <v>732290262</v>
      </c>
      <c r="I131" s="38">
        <f>H131</f>
        <v>732290262</v>
      </c>
      <c r="J131" s="36" t="s">
        <v>37</v>
      </c>
      <c r="K131" s="36" t="s">
        <v>38</v>
      </c>
      <c r="L131" s="39" t="s">
        <v>172</v>
      </c>
      <c r="M131" s="36" t="s">
        <v>188</v>
      </c>
      <c r="N131" s="24"/>
      <c r="O131" s="24"/>
      <c r="P131" s="24"/>
      <c r="Q131" s="24"/>
      <c r="R131" s="24"/>
      <c r="S131" s="24"/>
      <c r="T131" s="24"/>
      <c r="U131" s="24"/>
      <c r="V131" s="24"/>
    </row>
    <row r="132" spans="2:22" ht="76.5" x14ac:dyDescent="0.2">
      <c r="B132" s="35" t="s">
        <v>416</v>
      </c>
      <c r="C132" s="96" t="s">
        <v>189</v>
      </c>
      <c r="D132" s="43" t="s">
        <v>53</v>
      </c>
      <c r="E132" s="36" t="s">
        <v>190</v>
      </c>
      <c r="F132" s="36" t="s">
        <v>191</v>
      </c>
      <c r="G132" s="65" t="s">
        <v>192</v>
      </c>
      <c r="H132" s="38">
        <v>120000000</v>
      </c>
      <c r="I132" s="38">
        <v>120000000</v>
      </c>
      <c r="J132" s="36" t="s">
        <v>37</v>
      </c>
      <c r="K132" s="36" t="s">
        <v>38</v>
      </c>
      <c r="L132" s="39" t="s">
        <v>193</v>
      </c>
      <c r="M132" s="36" t="s">
        <v>194</v>
      </c>
      <c r="N132" s="49"/>
      <c r="O132" s="24"/>
      <c r="P132" s="24"/>
      <c r="Q132" s="24"/>
      <c r="R132" s="24"/>
      <c r="S132" s="24"/>
      <c r="T132" s="24"/>
      <c r="U132" s="24"/>
      <c r="V132" s="24"/>
    </row>
    <row r="133" spans="2:22" ht="25.5" x14ac:dyDescent="0.2">
      <c r="B133" s="35" t="s">
        <v>179</v>
      </c>
      <c r="C133" s="96" t="s">
        <v>180</v>
      </c>
      <c r="D133" s="43" t="s">
        <v>68</v>
      </c>
      <c r="E133" s="36" t="s">
        <v>119</v>
      </c>
      <c r="F133" s="36" t="s">
        <v>181</v>
      </c>
      <c r="G133" s="65" t="s">
        <v>171</v>
      </c>
      <c r="H133" s="38">
        <v>299280000</v>
      </c>
      <c r="I133" s="38">
        <v>299280000</v>
      </c>
      <c r="J133" s="36" t="s">
        <v>37</v>
      </c>
      <c r="K133" s="36" t="s">
        <v>38</v>
      </c>
      <c r="L133" s="39" t="s">
        <v>182</v>
      </c>
      <c r="M133" s="36" t="s">
        <v>183</v>
      </c>
      <c r="N133" s="24"/>
      <c r="O133" s="24"/>
      <c r="P133" s="24"/>
      <c r="Q133" s="24"/>
      <c r="R133" s="24"/>
      <c r="S133" s="24"/>
      <c r="T133" s="24"/>
      <c r="U133" s="24"/>
      <c r="V133" s="24"/>
    </row>
    <row r="134" spans="2:22" ht="51" x14ac:dyDescent="0.2">
      <c r="B134" s="35" t="s">
        <v>417</v>
      </c>
      <c r="C134" s="96" t="s">
        <v>195</v>
      </c>
      <c r="D134" s="43" t="s">
        <v>405</v>
      </c>
      <c r="E134" s="36" t="s">
        <v>196</v>
      </c>
      <c r="F134" s="36" t="s">
        <v>191</v>
      </c>
      <c r="G134" s="65" t="s">
        <v>192</v>
      </c>
      <c r="H134" s="38">
        <v>177149765</v>
      </c>
      <c r="I134" s="38">
        <v>177149765</v>
      </c>
      <c r="J134" s="36" t="s">
        <v>37</v>
      </c>
      <c r="K134" s="36" t="s">
        <v>38</v>
      </c>
      <c r="L134" s="39" t="s">
        <v>193</v>
      </c>
      <c r="M134" s="36" t="s">
        <v>197</v>
      </c>
      <c r="N134" s="49"/>
      <c r="O134" s="24"/>
      <c r="P134" s="24"/>
      <c r="Q134" s="24"/>
      <c r="R134" s="24"/>
      <c r="S134" s="24"/>
      <c r="T134" s="24"/>
      <c r="U134" s="24"/>
      <c r="V134" s="24"/>
    </row>
    <row r="135" spans="2:22" ht="51" x14ac:dyDescent="0.2">
      <c r="B135" s="35" t="s">
        <v>418</v>
      </c>
      <c r="C135" s="96" t="s">
        <v>198</v>
      </c>
      <c r="D135" s="43" t="s">
        <v>406</v>
      </c>
      <c r="E135" s="36" t="s">
        <v>199</v>
      </c>
      <c r="F135" s="36" t="s">
        <v>164</v>
      </c>
      <c r="G135" s="65" t="s">
        <v>192</v>
      </c>
      <c r="H135" s="42">
        <v>2217341735</v>
      </c>
      <c r="I135" s="42">
        <v>2217341735</v>
      </c>
      <c r="J135" s="36" t="s">
        <v>37</v>
      </c>
      <c r="K135" s="36" t="s">
        <v>38</v>
      </c>
      <c r="L135" s="39" t="s">
        <v>193</v>
      </c>
      <c r="M135" s="36" t="s">
        <v>200</v>
      </c>
      <c r="N135" s="49"/>
      <c r="O135" s="24"/>
      <c r="P135" s="24"/>
      <c r="Q135" s="24"/>
      <c r="R135" s="24"/>
      <c r="S135" s="24"/>
      <c r="T135" s="24"/>
      <c r="U135" s="24"/>
      <c r="V135" s="24"/>
    </row>
    <row r="136" spans="2:22" ht="96.75" customHeight="1" x14ac:dyDescent="0.2">
      <c r="B136" s="35" t="s">
        <v>419</v>
      </c>
      <c r="C136" s="96" t="s">
        <v>201</v>
      </c>
      <c r="D136" s="43" t="s">
        <v>403</v>
      </c>
      <c r="E136" s="36" t="s">
        <v>199</v>
      </c>
      <c r="F136" s="36" t="s">
        <v>164</v>
      </c>
      <c r="G136" s="65" t="s">
        <v>192</v>
      </c>
      <c r="H136" s="38">
        <v>1670000000</v>
      </c>
      <c r="I136" s="38">
        <v>1670000000</v>
      </c>
      <c r="J136" s="36" t="s">
        <v>37</v>
      </c>
      <c r="K136" s="36" t="s">
        <v>38</v>
      </c>
      <c r="L136" s="39" t="s">
        <v>193</v>
      </c>
      <c r="M136" s="36" t="s">
        <v>202</v>
      </c>
      <c r="N136" s="49"/>
      <c r="O136" s="24"/>
      <c r="P136" s="24"/>
      <c r="Q136" s="24"/>
      <c r="R136" s="24"/>
      <c r="S136" s="24"/>
      <c r="T136" s="24"/>
      <c r="U136" s="24"/>
      <c r="V136" s="24"/>
    </row>
    <row r="137" spans="2:22" ht="63.75" x14ac:dyDescent="0.2">
      <c r="B137" s="35">
        <v>80101603</v>
      </c>
      <c r="C137" s="96" t="s">
        <v>203</v>
      </c>
      <c r="D137" s="43" t="s">
        <v>403</v>
      </c>
      <c r="E137" s="36" t="s">
        <v>199</v>
      </c>
      <c r="F137" s="36" t="s">
        <v>191</v>
      </c>
      <c r="G137" s="65" t="s">
        <v>192</v>
      </c>
      <c r="H137" s="38">
        <v>183181099</v>
      </c>
      <c r="I137" s="38">
        <v>183181099</v>
      </c>
      <c r="J137" s="36" t="s">
        <v>40</v>
      </c>
      <c r="K137" s="36" t="s">
        <v>38</v>
      </c>
      <c r="L137" s="39" t="s">
        <v>193</v>
      </c>
      <c r="M137" s="36" t="s">
        <v>204</v>
      </c>
      <c r="N137" s="49"/>
      <c r="O137" s="24"/>
      <c r="P137" s="24"/>
      <c r="Q137" s="24"/>
      <c r="R137" s="24"/>
      <c r="S137" s="24"/>
      <c r="T137" s="24"/>
      <c r="U137" s="24"/>
      <c r="V137" s="24"/>
    </row>
    <row r="138" spans="2:22" ht="48.75" customHeight="1" x14ac:dyDescent="0.2">
      <c r="B138" s="35">
        <v>86101808</v>
      </c>
      <c r="C138" s="95" t="s">
        <v>205</v>
      </c>
      <c r="D138" s="43" t="s">
        <v>78</v>
      </c>
      <c r="E138" s="48" t="s">
        <v>46</v>
      </c>
      <c r="F138" s="37" t="s">
        <v>290</v>
      </c>
      <c r="G138" s="65" t="s">
        <v>206</v>
      </c>
      <c r="H138" s="38">
        <v>500000000</v>
      </c>
      <c r="I138" s="38">
        <f>H138</f>
        <v>500000000</v>
      </c>
      <c r="J138" s="36" t="s">
        <v>207</v>
      </c>
      <c r="K138" s="36" t="s">
        <v>38</v>
      </c>
      <c r="L138" s="39" t="s">
        <v>208</v>
      </c>
      <c r="M138" s="36" t="s">
        <v>209</v>
      </c>
      <c r="N138" s="24"/>
      <c r="O138" s="24"/>
      <c r="P138" s="24"/>
      <c r="Q138" s="24"/>
      <c r="R138" s="24"/>
      <c r="S138" s="24"/>
      <c r="T138" s="24"/>
      <c r="U138" s="24"/>
      <c r="V138" s="24"/>
    </row>
    <row r="139" spans="2:22" ht="51" x14ac:dyDescent="0.2">
      <c r="B139" s="35" t="s">
        <v>420</v>
      </c>
      <c r="C139" s="96" t="s">
        <v>210</v>
      </c>
      <c r="D139" s="43" t="s">
        <v>118</v>
      </c>
      <c r="E139" s="36" t="s">
        <v>60</v>
      </c>
      <c r="F139" s="36" t="s">
        <v>181</v>
      </c>
      <c r="G139" s="65" t="s">
        <v>206</v>
      </c>
      <c r="H139" s="38">
        <v>100000000</v>
      </c>
      <c r="I139" s="38">
        <v>100000000</v>
      </c>
      <c r="J139" s="36" t="s">
        <v>207</v>
      </c>
      <c r="K139" s="36" t="s">
        <v>38</v>
      </c>
      <c r="L139" s="39" t="s">
        <v>211</v>
      </c>
      <c r="M139" s="36" t="s">
        <v>212</v>
      </c>
      <c r="N139" s="24"/>
      <c r="O139" s="24"/>
      <c r="P139" s="24"/>
      <c r="Q139" s="24"/>
      <c r="R139" s="24"/>
      <c r="S139" s="24"/>
      <c r="T139" s="24"/>
      <c r="U139" s="24"/>
      <c r="V139" s="24"/>
    </row>
    <row r="140" spans="2:22" ht="95.25" customHeight="1" x14ac:dyDescent="0.2">
      <c r="B140" s="35" t="s">
        <v>421</v>
      </c>
      <c r="C140" s="96" t="s">
        <v>213</v>
      </c>
      <c r="D140" s="43" t="s">
        <v>118</v>
      </c>
      <c r="E140" s="36" t="s">
        <v>60</v>
      </c>
      <c r="F140" s="36" t="s">
        <v>181</v>
      </c>
      <c r="G140" s="65" t="s">
        <v>206</v>
      </c>
      <c r="H140" s="38">
        <v>40000000</v>
      </c>
      <c r="I140" s="38">
        <v>40000000</v>
      </c>
      <c r="J140" s="36" t="s">
        <v>207</v>
      </c>
      <c r="K140" s="36" t="s">
        <v>38</v>
      </c>
      <c r="L140" s="39" t="s">
        <v>214</v>
      </c>
      <c r="M140" s="36" t="s">
        <v>215</v>
      </c>
      <c r="N140" s="24"/>
      <c r="O140" s="24"/>
      <c r="P140" s="24"/>
      <c r="Q140" s="24"/>
      <c r="R140" s="24"/>
      <c r="S140" s="24"/>
      <c r="T140" s="24"/>
      <c r="U140" s="24"/>
      <c r="V140" s="24"/>
    </row>
    <row r="141" spans="2:22" ht="102.75" customHeight="1" x14ac:dyDescent="0.2">
      <c r="B141" s="35" t="s">
        <v>216</v>
      </c>
      <c r="C141" s="96" t="s">
        <v>217</v>
      </c>
      <c r="D141" s="43" t="s">
        <v>118</v>
      </c>
      <c r="E141" s="36" t="s">
        <v>60</v>
      </c>
      <c r="F141" s="36" t="s">
        <v>181</v>
      </c>
      <c r="G141" s="65" t="s">
        <v>206</v>
      </c>
      <c r="H141" s="38">
        <v>70000000</v>
      </c>
      <c r="I141" s="38">
        <v>70000000</v>
      </c>
      <c r="J141" s="36" t="s">
        <v>207</v>
      </c>
      <c r="K141" s="36" t="s">
        <v>38</v>
      </c>
      <c r="L141" s="39" t="s">
        <v>214</v>
      </c>
      <c r="M141" s="36" t="s">
        <v>218</v>
      </c>
      <c r="N141" s="24"/>
      <c r="O141" s="24"/>
      <c r="P141" s="24"/>
      <c r="Q141" s="24"/>
      <c r="R141" s="24"/>
      <c r="S141" s="24"/>
      <c r="T141" s="24"/>
      <c r="U141" s="24"/>
      <c r="V141" s="24"/>
    </row>
    <row r="142" spans="2:22" ht="171" customHeight="1" x14ac:dyDescent="0.2">
      <c r="B142" s="35" t="s">
        <v>219</v>
      </c>
      <c r="C142" s="96" t="s">
        <v>397</v>
      </c>
      <c r="D142" s="43" t="s">
        <v>363</v>
      </c>
      <c r="E142" s="36" t="s">
        <v>54</v>
      </c>
      <c r="F142" s="36" t="s">
        <v>181</v>
      </c>
      <c r="G142" s="65" t="s">
        <v>206</v>
      </c>
      <c r="H142" s="38">
        <v>290000000</v>
      </c>
      <c r="I142" s="38">
        <f>H142</f>
        <v>290000000</v>
      </c>
      <c r="J142" s="36" t="s">
        <v>207</v>
      </c>
      <c r="K142" s="36" t="s">
        <v>38</v>
      </c>
      <c r="L142" s="39" t="s">
        <v>211</v>
      </c>
      <c r="M142" s="36" t="s">
        <v>220</v>
      </c>
      <c r="N142" s="24"/>
      <c r="O142" s="24"/>
      <c r="P142" s="24"/>
      <c r="Q142" s="24"/>
      <c r="R142" s="24"/>
      <c r="S142" s="24"/>
      <c r="T142" s="24"/>
      <c r="U142" s="24"/>
      <c r="V142" s="24"/>
    </row>
    <row r="143" spans="2:22" ht="38.25" x14ac:dyDescent="0.2">
      <c r="B143" s="35">
        <v>80111501</v>
      </c>
      <c r="C143" s="96" t="s">
        <v>221</v>
      </c>
      <c r="D143" s="43" t="s">
        <v>222</v>
      </c>
      <c r="E143" s="36" t="s">
        <v>46</v>
      </c>
      <c r="F143" s="36" t="s">
        <v>181</v>
      </c>
      <c r="G143" s="65" t="s">
        <v>206</v>
      </c>
      <c r="H143" s="38">
        <v>59500000</v>
      </c>
      <c r="I143" s="38">
        <v>59500000</v>
      </c>
      <c r="J143" s="36" t="s">
        <v>207</v>
      </c>
      <c r="K143" s="36" t="s">
        <v>38</v>
      </c>
      <c r="L143" s="39" t="s">
        <v>399</v>
      </c>
      <c r="M143" s="36" t="s">
        <v>223</v>
      </c>
      <c r="N143" s="24"/>
      <c r="O143" s="24"/>
      <c r="P143" s="24"/>
      <c r="Q143" s="24"/>
      <c r="R143" s="24"/>
      <c r="S143" s="24"/>
      <c r="T143" s="24"/>
      <c r="U143" s="24"/>
      <c r="V143" s="24"/>
    </row>
    <row r="144" spans="2:22" ht="38.25" x14ac:dyDescent="0.2">
      <c r="B144" s="35">
        <v>80111501</v>
      </c>
      <c r="C144" s="96" t="s">
        <v>517</v>
      </c>
      <c r="D144" s="43" t="s">
        <v>497</v>
      </c>
      <c r="E144" s="36" t="s">
        <v>46</v>
      </c>
      <c r="F144" s="36" t="s">
        <v>181</v>
      </c>
      <c r="G144" s="65" t="s">
        <v>206</v>
      </c>
      <c r="H144" s="38">
        <v>50000000</v>
      </c>
      <c r="I144" s="38">
        <v>50000000</v>
      </c>
      <c r="J144" s="36" t="s">
        <v>207</v>
      </c>
      <c r="K144" s="36" t="s">
        <v>38</v>
      </c>
      <c r="L144" s="39" t="s">
        <v>399</v>
      </c>
      <c r="M144" s="36" t="s">
        <v>224</v>
      </c>
      <c r="N144" s="24"/>
      <c r="O144" s="24"/>
      <c r="P144" s="24"/>
      <c r="Q144" s="24"/>
      <c r="R144" s="24"/>
      <c r="S144" s="24"/>
      <c r="T144" s="24"/>
      <c r="U144" s="24"/>
      <c r="V144" s="24"/>
    </row>
    <row r="145" spans="2:22" ht="63.75" x14ac:dyDescent="0.2">
      <c r="B145" s="35">
        <v>80111501</v>
      </c>
      <c r="C145" s="96" t="s">
        <v>364</v>
      </c>
      <c r="D145" s="43" t="s">
        <v>363</v>
      </c>
      <c r="E145" s="36" t="s">
        <v>365</v>
      </c>
      <c r="F145" s="36" t="s">
        <v>181</v>
      </c>
      <c r="G145" s="65" t="s">
        <v>206</v>
      </c>
      <c r="H145" s="38">
        <v>50000000</v>
      </c>
      <c r="I145" s="38">
        <f>H145</f>
        <v>50000000</v>
      </c>
      <c r="J145" s="36" t="s">
        <v>207</v>
      </c>
      <c r="K145" s="36" t="s">
        <v>38</v>
      </c>
      <c r="L145" s="39" t="s">
        <v>226</v>
      </c>
      <c r="M145" s="36" t="s">
        <v>227</v>
      </c>
      <c r="N145" s="24"/>
      <c r="O145" s="24"/>
      <c r="P145" s="24"/>
      <c r="Q145" s="24"/>
      <c r="R145" s="24"/>
      <c r="S145" s="24"/>
      <c r="T145" s="24"/>
      <c r="U145" s="24"/>
      <c r="V145" s="24"/>
    </row>
    <row r="146" spans="2:22" ht="99" customHeight="1" x14ac:dyDescent="0.2">
      <c r="B146" s="35">
        <v>80111501</v>
      </c>
      <c r="C146" s="96" t="s">
        <v>366</v>
      </c>
      <c r="D146" s="43" t="s">
        <v>363</v>
      </c>
      <c r="E146" s="36" t="s">
        <v>365</v>
      </c>
      <c r="F146" s="36" t="s">
        <v>181</v>
      </c>
      <c r="G146" s="65" t="s">
        <v>206</v>
      </c>
      <c r="H146" s="38">
        <v>50000000</v>
      </c>
      <c r="I146" s="38">
        <f>H146</f>
        <v>50000000</v>
      </c>
      <c r="J146" s="36" t="s">
        <v>207</v>
      </c>
      <c r="K146" s="36" t="s">
        <v>38</v>
      </c>
      <c r="L146" s="39" t="s">
        <v>226</v>
      </c>
      <c r="M146" s="36" t="s">
        <v>228</v>
      </c>
      <c r="N146" s="24"/>
      <c r="O146" s="24"/>
      <c r="P146" s="24"/>
      <c r="Q146" s="24"/>
      <c r="R146" s="24"/>
      <c r="S146" s="24"/>
      <c r="T146" s="24"/>
      <c r="U146" s="24"/>
      <c r="V146" s="24"/>
    </row>
    <row r="147" spans="2:22" ht="122.25" customHeight="1" x14ac:dyDescent="0.2">
      <c r="B147" s="35">
        <v>80111501</v>
      </c>
      <c r="C147" s="96" t="s">
        <v>367</v>
      </c>
      <c r="D147" s="43" t="s">
        <v>363</v>
      </c>
      <c r="E147" s="36" t="s">
        <v>365</v>
      </c>
      <c r="F147" s="36" t="s">
        <v>181</v>
      </c>
      <c r="G147" s="65" t="s">
        <v>206</v>
      </c>
      <c r="H147" s="38">
        <v>50000000</v>
      </c>
      <c r="I147" s="38">
        <f>H147</f>
        <v>50000000</v>
      </c>
      <c r="J147" s="36" t="s">
        <v>207</v>
      </c>
      <c r="K147" s="36" t="s">
        <v>38</v>
      </c>
      <c r="L147" s="39" t="s">
        <v>226</v>
      </c>
      <c r="M147" s="36" t="s">
        <v>229</v>
      </c>
      <c r="N147" s="24"/>
      <c r="O147" s="24"/>
      <c r="P147" s="24"/>
      <c r="Q147" s="24"/>
      <c r="R147" s="24"/>
      <c r="S147" s="24"/>
      <c r="T147" s="24"/>
      <c r="U147" s="24"/>
      <c r="V147" s="24"/>
    </row>
    <row r="148" spans="2:22" ht="76.5" x14ac:dyDescent="0.2">
      <c r="B148" s="35">
        <v>80111501</v>
      </c>
      <c r="C148" s="96" t="s">
        <v>230</v>
      </c>
      <c r="D148" s="43" t="s">
        <v>368</v>
      </c>
      <c r="E148" s="43" t="s">
        <v>368</v>
      </c>
      <c r="F148" s="43" t="s">
        <v>368</v>
      </c>
      <c r="G148" s="65" t="s">
        <v>206</v>
      </c>
      <c r="H148" s="38">
        <v>0</v>
      </c>
      <c r="I148" s="38">
        <v>0</v>
      </c>
      <c r="J148" s="36" t="s">
        <v>207</v>
      </c>
      <c r="K148" s="36" t="s">
        <v>38</v>
      </c>
      <c r="L148" s="39" t="s">
        <v>226</v>
      </c>
      <c r="M148" s="36" t="s">
        <v>231</v>
      </c>
      <c r="N148" s="24"/>
      <c r="O148" s="24"/>
      <c r="P148" s="24"/>
      <c r="Q148" s="24"/>
      <c r="R148" s="24"/>
      <c r="S148" s="24"/>
      <c r="T148" s="24"/>
      <c r="U148" s="24"/>
      <c r="V148" s="24"/>
    </row>
    <row r="149" spans="2:22" ht="76.5" x14ac:dyDescent="0.2">
      <c r="B149" s="35">
        <v>80111501</v>
      </c>
      <c r="C149" s="96" t="s">
        <v>232</v>
      </c>
      <c r="D149" s="43" t="s">
        <v>368</v>
      </c>
      <c r="E149" s="43" t="s">
        <v>368</v>
      </c>
      <c r="F149" s="43" t="s">
        <v>368</v>
      </c>
      <c r="G149" s="65" t="s">
        <v>206</v>
      </c>
      <c r="H149" s="38">
        <v>0</v>
      </c>
      <c r="I149" s="38">
        <v>0</v>
      </c>
      <c r="J149" s="36" t="s">
        <v>207</v>
      </c>
      <c r="K149" s="36" t="s">
        <v>38</v>
      </c>
      <c r="L149" s="39" t="s">
        <v>226</v>
      </c>
      <c r="M149" s="36" t="s">
        <v>233</v>
      </c>
      <c r="N149" s="24"/>
      <c r="O149" s="24"/>
      <c r="P149" s="24"/>
      <c r="Q149" s="24"/>
      <c r="R149" s="24"/>
      <c r="S149" s="24"/>
      <c r="T149" s="24"/>
      <c r="U149" s="24"/>
      <c r="V149" s="24"/>
    </row>
    <row r="150" spans="2:22" ht="58.5" customHeight="1" x14ac:dyDescent="0.2">
      <c r="B150" s="35">
        <v>80111501</v>
      </c>
      <c r="C150" s="96" t="s">
        <v>234</v>
      </c>
      <c r="D150" s="43" t="s">
        <v>118</v>
      </c>
      <c r="E150" s="36">
        <v>10</v>
      </c>
      <c r="F150" s="36" t="s">
        <v>181</v>
      </c>
      <c r="G150" s="65" t="s">
        <v>206</v>
      </c>
      <c r="H150" s="38">
        <v>38000000</v>
      </c>
      <c r="I150" s="38">
        <v>38000000</v>
      </c>
      <c r="J150" s="36" t="s">
        <v>207</v>
      </c>
      <c r="K150" s="36" t="s">
        <v>38</v>
      </c>
      <c r="L150" s="39" t="s">
        <v>235</v>
      </c>
      <c r="M150" s="36" t="s">
        <v>236</v>
      </c>
      <c r="N150" s="24"/>
      <c r="O150" s="24"/>
      <c r="P150" s="24"/>
      <c r="Q150" s="24"/>
      <c r="R150" s="24"/>
      <c r="S150" s="24"/>
      <c r="T150" s="24"/>
      <c r="U150" s="24"/>
      <c r="V150" s="24"/>
    </row>
    <row r="151" spans="2:22" ht="99.75" customHeight="1" x14ac:dyDescent="0.2">
      <c r="B151" s="35">
        <v>80111501</v>
      </c>
      <c r="C151" s="96" t="s">
        <v>408</v>
      </c>
      <c r="D151" s="43" t="s">
        <v>409</v>
      </c>
      <c r="E151" s="36" t="s">
        <v>54</v>
      </c>
      <c r="F151" s="36" t="s">
        <v>362</v>
      </c>
      <c r="G151" s="65" t="s">
        <v>206</v>
      </c>
      <c r="H151" s="38">
        <v>532000000</v>
      </c>
      <c r="I151" s="38">
        <v>532000000</v>
      </c>
      <c r="J151" s="36" t="s">
        <v>207</v>
      </c>
      <c r="K151" s="36" t="s">
        <v>38</v>
      </c>
      <c r="L151" s="39" t="s">
        <v>235</v>
      </c>
      <c r="M151" s="36" t="s">
        <v>237</v>
      </c>
      <c r="N151" s="24"/>
      <c r="O151" s="24"/>
      <c r="P151" s="24"/>
      <c r="Q151" s="24"/>
      <c r="R151" s="24"/>
      <c r="S151" s="24"/>
      <c r="T151" s="24"/>
      <c r="U151" s="24"/>
      <c r="V151" s="24"/>
    </row>
    <row r="152" spans="2:22" ht="78.75" customHeight="1" x14ac:dyDescent="0.2">
      <c r="B152" s="35">
        <v>80111501</v>
      </c>
      <c r="C152" s="96" t="s">
        <v>238</v>
      </c>
      <c r="D152" s="43" t="s">
        <v>118</v>
      </c>
      <c r="E152" s="36">
        <v>10</v>
      </c>
      <c r="F152" s="36" t="s">
        <v>181</v>
      </c>
      <c r="G152" s="65" t="s">
        <v>206</v>
      </c>
      <c r="H152" s="38">
        <v>80000000</v>
      </c>
      <c r="I152" s="38">
        <v>80000000</v>
      </c>
      <c r="J152" s="36" t="s">
        <v>207</v>
      </c>
      <c r="K152" s="36" t="s">
        <v>38</v>
      </c>
      <c r="L152" s="39" t="s">
        <v>235</v>
      </c>
      <c r="M152" s="36" t="s">
        <v>239</v>
      </c>
      <c r="N152" s="24"/>
      <c r="O152" s="24"/>
      <c r="P152" s="24"/>
      <c r="Q152" s="24"/>
      <c r="R152" s="24"/>
      <c r="S152" s="24"/>
      <c r="T152" s="24"/>
      <c r="U152" s="24"/>
      <c r="V152" s="24"/>
    </row>
    <row r="153" spans="2:22" ht="87.75" customHeight="1" x14ac:dyDescent="0.2">
      <c r="B153" s="35">
        <v>80111501</v>
      </c>
      <c r="C153" s="96" t="s">
        <v>240</v>
      </c>
      <c r="D153" s="43" t="s">
        <v>118</v>
      </c>
      <c r="E153" s="36">
        <v>10</v>
      </c>
      <c r="F153" s="36" t="s">
        <v>181</v>
      </c>
      <c r="G153" s="65" t="s">
        <v>206</v>
      </c>
      <c r="H153" s="38">
        <v>90000000</v>
      </c>
      <c r="I153" s="38">
        <v>90000000</v>
      </c>
      <c r="J153" s="36" t="s">
        <v>207</v>
      </c>
      <c r="K153" s="36" t="s">
        <v>38</v>
      </c>
      <c r="L153" s="39" t="s">
        <v>235</v>
      </c>
      <c r="M153" s="36" t="s">
        <v>241</v>
      </c>
      <c r="N153" s="24"/>
      <c r="O153" s="24"/>
      <c r="P153" s="24"/>
      <c r="Q153" s="24"/>
      <c r="R153" s="24"/>
      <c r="S153" s="24"/>
      <c r="T153" s="24"/>
      <c r="U153" s="24"/>
      <c r="V153" s="24"/>
    </row>
    <row r="154" spans="2:22" ht="63.75" x14ac:dyDescent="0.2">
      <c r="B154" s="35">
        <v>80111501</v>
      </c>
      <c r="C154" s="96" t="s">
        <v>242</v>
      </c>
      <c r="D154" s="43" t="s">
        <v>118</v>
      </c>
      <c r="E154" s="36">
        <v>10</v>
      </c>
      <c r="F154" s="36" t="s">
        <v>181</v>
      </c>
      <c r="G154" s="65" t="s">
        <v>206</v>
      </c>
      <c r="H154" s="38">
        <v>60000000</v>
      </c>
      <c r="I154" s="38">
        <v>60000000</v>
      </c>
      <c r="J154" s="36" t="s">
        <v>207</v>
      </c>
      <c r="K154" s="36" t="s">
        <v>38</v>
      </c>
      <c r="L154" s="39" t="s">
        <v>235</v>
      </c>
      <c r="M154" s="36" t="s">
        <v>243</v>
      </c>
      <c r="N154" s="24"/>
      <c r="O154" s="24"/>
      <c r="P154" s="24"/>
      <c r="Q154" s="24"/>
      <c r="R154" s="24"/>
      <c r="S154" s="24"/>
      <c r="T154" s="24"/>
      <c r="U154" s="24"/>
      <c r="V154" s="24"/>
    </row>
    <row r="155" spans="2:22" ht="51" x14ac:dyDescent="0.2">
      <c r="B155" s="35">
        <v>80101505</v>
      </c>
      <c r="C155" s="97" t="s">
        <v>244</v>
      </c>
      <c r="D155" s="43" t="s">
        <v>368</v>
      </c>
      <c r="E155" s="36" t="s">
        <v>368</v>
      </c>
      <c r="F155" s="36" t="s">
        <v>624</v>
      </c>
      <c r="G155" s="65" t="s">
        <v>246</v>
      </c>
      <c r="H155" s="38">
        <v>0</v>
      </c>
      <c r="I155" s="38">
        <v>0</v>
      </c>
      <c r="J155" s="36" t="s">
        <v>670</v>
      </c>
      <c r="K155" s="36" t="s">
        <v>368</v>
      </c>
      <c r="L155" s="39" t="s">
        <v>248</v>
      </c>
      <c r="M155" s="36" t="s">
        <v>249</v>
      </c>
      <c r="N155" s="24"/>
      <c r="O155" s="24"/>
      <c r="P155" s="24"/>
      <c r="Q155" s="24"/>
      <c r="R155" s="24"/>
      <c r="S155" s="24"/>
      <c r="T155" s="24"/>
      <c r="U155" s="24"/>
      <c r="V155" s="24"/>
    </row>
    <row r="156" spans="2:22" ht="51" x14ac:dyDescent="0.2">
      <c r="B156" s="35">
        <v>80101505</v>
      </c>
      <c r="C156" s="97" t="s">
        <v>530</v>
      </c>
      <c r="D156" s="43" t="s">
        <v>531</v>
      </c>
      <c r="E156" s="36" t="s">
        <v>321</v>
      </c>
      <c r="F156" s="36" t="s">
        <v>245</v>
      </c>
      <c r="G156" s="65" t="s">
        <v>246</v>
      </c>
      <c r="H156" s="38">
        <v>2430000000</v>
      </c>
      <c r="I156" s="38">
        <v>1730000000</v>
      </c>
      <c r="J156" s="36" t="s">
        <v>40</v>
      </c>
      <c r="K156" s="36" t="s">
        <v>299</v>
      </c>
      <c r="L156" s="39" t="s">
        <v>248</v>
      </c>
      <c r="M156" s="36" t="s">
        <v>250</v>
      </c>
      <c r="N156" s="24"/>
      <c r="O156" s="24"/>
      <c r="P156" s="24"/>
      <c r="Q156" s="24"/>
      <c r="R156" s="24"/>
      <c r="S156" s="24"/>
      <c r="T156" s="24"/>
      <c r="U156" s="24"/>
      <c r="V156" s="24"/>
    </row>
    <row r="157" spans="2:22" ht="51" x14ac:dyDescent="0.2">
      <c r="B157" s="35">
        <v>80101505</v>
      </c>
      <c r="C157" s="65" t="s">
        <v>620</v>
      </c>
      <c r="D157" s="43" t="s">
        <v>44</v>
      </c>
      <c r="E157" s="36" t="s">
        <v>251</v>
      </c>
      <c r="F157" s="36" t="s">
        <v>621</v>
      </c>
      <c r="G157" s="65" t="s">
        <v>246</v>
      </c>
      <c r="H157" s="38">
        <v>240000000</v>
      </c>
      <c r="I157" s="38">
        <v>240000000</v>
      </c>
      <c r="J157" s="36" t="s">
        <v>37</v>
      </c>
      <c r="K157" s="36" t="s">
        <v>38</v>
      </c>
      <c r="L157" s="39" t="s">
        <v>248</v>
      </c>
      <c r="M157" s="36" t="s">
        <v>252</v>
      </c>
      <c r="N157" s="103"/>
      <c r="O157" s="24"/>
      <c r="P157" s="24"/>
      <c r="Q157" s="24"/>
      <c r="R157" s="24"/>
      <c r="S157" s="24"/>
      <c r="T157" s="24"/>
      <c r="U157" s="24"/>
      <c r="V157" s="24"/>
    </row>
    <row r="158" spans="2:22" ht="51" x14ac:dyDescent="0.2">
      <c r="B158" s="35">
        <v>80101507</v>
      </c>
      <c r="C158" s="97" t="s">
        <v>253</v>
      </c>
      <c r="D158" s="43" t="s">
        <v>33</v>
      </c>
      <c r="E158" s="36" t="s">
        <v>439</v>
      </c>
      <c r="F158" s="36" t="s">
        <v>273</v>
      </c>
      <c r="G158" s="65" t="s">
        <v>246</v>
      </c>
      <c r="H158" s="38">
        <v>1759000000</v>
      </c>
      <c r="I158" s="38">
        <v>1759000000</v>
      </c>
      <c r="J158" s="50" t="s">
        <v>37</v>
      </c>
      <c r="K158" s="36" t="s">
        <v>38</v>
      </c>
      <c r="L158" s="39" t="s">
        <v>248</v>
      </c>
      <c r="M158" s="36" t="s">
        <v>254</v>
      </c>
      <c r="N158" s="24"/>
      <c r="O158" s="24"/>
      <c r="P158" s="24"/>
      <c r="Q158" s="24"/>
      <c r="R158" s="24"/>
      <c r="S158" s="24"/>
      <c r="T158" s="24"/>
      <c r="U158" s="24"/>
      <c r="V158" s="24"/>
    </row>
    <row r="159" spans="2:22" ht="51" x14ac:dyDescent="0.2">
      <c r="B159" s="35">
        <v>80101507</v>
      </c>
      <c r="C159" s="97" t="s">
        <v>532</v>
      </c>
      <c r="D159" s="43" t="s">
        <v>531</v>
      </c>
      <c r="E159" s="36" t="s">
        <v>533</v>
      </c>
      <c r="F159" s="36" t="s">
        <v>245</v>
      </c>
      <c r="G159" s="65" t="s">
        <v>246</v>
      </c>
      <c r="H159" s="38">
        <f>3750000000+I159</f>
        <v>7400000000</v>
      </c>
      <c r="I159" s="38">
        <v>3650000000</v>
      </c>
      <c r="J159" s="36" t="s">
        <v>440</v>
      </c>
      <c r="K159" s="36" t="s">
        <v>299</v>
      </c>
      <c r="L159" s="39" t="s">
        <v>248</v>
      </c>
      <c r="M159" s="36" t="s">
        <v>255</v>
      </c>
      <c r="N159" s="103"/>
      <c r="O159" s="24"/>
      <c r="P159" s="24"/>
      <c r="Q159" s="24"/>
      <c r="R159" s="24"/>
      <c r="S159" s="24"/>
      <c r="T159" s="24"/>
      <c r="U159" s="24"/>
      <c r="V159" s="24"/>
    </row>
    <row r="160" spans="2:22" ht="51" x14ac:dyDescent="0.2">
      <c r="B160" s="35">
        <v>80101507</v>
      </c>
      <c r="C160" s="97" t="s">
        <v>256</v>
      </c>
      <c r="D160" s="43" t="s">
        <v>368</v>
      </c>
      <c r="E160" s="36" t="s">
        <v>368</v>
      </c>
      <c r="F160" s="36" t="s">
        <v>624</v>
      </c>
      <c r="G160" s="65" t="s">
        <v>246</v>
      </c>
      <c r="H160" s="38">
        <v>0</v>
      </c>
      <c r="I160" s="38">
        <v>0</v>
      </c>
      <c r="J160" s="36" t="s">
        <v>37</v>
      </c>
      <c r="K160" s="36" t="s">
        <v>38</v>
      </c>
      <c r="L160" s="39" t="s">
        <v>248</v>
      </c>
      <c r="M160" s="36" t="s">
        <v>258</v>
      </c>
      <c r="N160" s="24"/>
      <c r="O160" s="24"/>
      <c r="P160" s="24"/>
      <c r="Q160" s="24"/>
      <c r="R160" s="24"/>
      <c r="S160" s="24"/>
      <c r="T160" s="24"/>
      <c r="U160" s="24"/>
      <c r="V160" s="24"/>
    </row>
    <row r="161" spans="2:22" ht="51" x14ac:dyDescent="0.2">
      <c r="B161" s="35">
        <v>80101505</v>
      </c>
      <c r="C161" s="97" t="s">
        <v>343</v>
      </c>
      <c r="D161" s="43" t="s">
        <v>48</v>
      </c>
      <c r="E161" s="36" t="s">
        <v>79</v>
      </c>
      <c r="F161" s="36" t="s">
        <v>273</v>
      </c>
      <c r="G161" s="65" t="s">
        <v>246</v>
      </c>
      <c r="H161" s="38">
        <v>1900000000</v>
      </c>
      <c r="I161" s="38">
        <f>H161</f>
        <v>1900000000</v>
      </c>
      <c r="J161" s="50" t="s">
        <v>37</v>
      </c>
      <c r="K161" s="36" t="s">
        <v>38</v>
      </c>
      <c r="L161" s="39" t="s">
        <v>248</v>
      </c>
      <c r="M161" s="36" t="s">
        <v>259</v>
      </c>
      <c r="N161" s="24"/>
      <c r="O161" s="24"/>
      <c r="P161" s="24"/>
      <c r="Q161" s="24"/>
      <c r="R161" s="24"/>
      <c r="S161" s="24"/>
      <c r="T161" s="24"/>
      <c r="U161" s="24"/>
      <c r="V161" s="24"/>
    </row>
    <row r="162" spans="2:22" ht="51" x14ac:dyDescent="0.2">
      <c r="B162" s="35">
        <v>90121502</v>
      </c>
      <c r="C162" s="97" t="s">
        <v>260</v>
      </c>
      <c r="D162" s="43" t="s">
        <v>33</v>
      </c>
      <c r="E162" s="43" t="s">
        <v>79</v>
      </c>
      <c r="F162" s="36" t="s">
        <v>273</v>
      </c>
      <c r="G162" s="65" t="s">
        <v>246</v>
      </c>
      <c r="H162" s="38">
        <v>600000000</v>
      </c>
      <c r="I162" s="38">
        <v>600000000</v>
      </c>
      <c r="J162" s="50" t="s">
        <v>37</v>
      </c>
      <c r="K162" s="50" t="s">
        <v>38</v>
      </c>
      <c r="L162" s="39" t="s">
        <v>248</v>
      </c>
      <c r="M162" s="36" t="s">
        <v>261</v>
      </c>
      <c r="N162" s="24"/>
      <c r="O162" s="24"/>
      <c r="P162" s="24"/>
      <c r="Q162" s="24"/>
      <c r="R162" s="24"/>
      <c r="S162" s="24"/>
      <c r="T162" s="24"/>
      <c r="U162" s="24"/>
      <c r="V162" s="24"/>
    </row>
    <row r="163" spans="2:22" ht="51" x14ac:dyDescent="0.2">
      <c r="B163" s="35">
        <v>43221600</v>
      </c>
      <c r="C163" s="97" t="s">
        <v>262</v>
      </c>
      <c r="D163" s="43" t="s">
        <v>441</v>
      </c>
      <c r="E163" s="36" t="s">
        <v>257</v>
      </c>
      <c r="F163" s="36" t="s">
        <v>322</v>
      </c>
      <c r="G163" s="65" t="s">
        <v>246</v>
      </c>
      <c r="H163" s="38">
        <v>180000000</v>
      </c>
      <c r="I163" s="38">
        <v>180000000</v>
      </c>
      <c r="J163" s="36" t="s">
        <v>37</v>
      </c>
      <c r="K163" s="36" t="s">
        <v>38</v>
      </c>
      <c r="L163" s="39" t="s">
        <v>248</v>
      </c>
      <c r="M163" s="36" t="s">
        <v>263</v>
      </c>
      <c r="N163" s="24"/>
      <c r="O163" s="24"/>
      <c r="P163" s="24"/>
      <c r="Q163" s="24"/>
      <c r="R163" s="24"/>
      <c r="S163" s="24"/>
      <c r="T163" s="24"/>
      <c r="U163" s="24"/>
      <c r="V163" s="24"/>
    </row>
    <row r="164" spans="2:22" ht="51" x14ac:dyDescent="0.2">
      <c r="B164" s="35">
        <v>80101507</v>
      </c>
      <c r="C164" s="97" t="s">
        <v>264</v>
      </c>
      <c r="D164" s="43" t="s">
        <v>368</v>
      </c>
      <c r="E164" s="36" t="s">
        <v>368</v>
      </c>
      <c r="F164" s="36" t="s">
        <v>624</v>
      </c>
      <c r="G164" s="65" t="s">
        <v>246</v>
      </c>
      <c r="H164" s="38">
        <v>0</v>
      </c>
      <c r="I164" s="38">
        <v>0</v>
      </c>
      <c r="J164" s="36" t="s">
        <v>37</v>
      </c>
      <c r="K164" s="36" t="s">
        <v>38</v>
      </c>
      <c r="L164" s="39" t="s">
        <v>248</v>
      </c>
      <c r="M164" s="36" t="s">
        <v>265</v>
      </c>
      <c r="N164" s="24"/>
      <c r="O164" s="24"/>
      <c r="P164" s="24"/>
      <c r="Q164" s="24"/>
      <c r="R164" s="24"/>
      <c r="S164" s="24"/>
      <c r="T164" s="24"/>
      <c r="U164" s="24"/>
      <c r="V164" s="24"/>
    </row>
    <row r="165" spans="2:22" ht="51" x14ac:dyDescent="0.2">
      <c r="B165" s="35">
        <v>80101505</v>
      </c>
      <c r="C165" s="97" t="s">
        <v>716</v>
      </c>
      <c r="D165" s="43" t="s">
        <v>42</v>
      </c>
      <c r="E165" s="36" t="s">
        <v>190</v>
      </c>
      <c r="F165" s="36" t="s">
        <v>464</v>
      </c>
      <c r="G165" s="65" t="s">
        <v>246</v>
      </c>
      <c r="H165" s="38">
        <v>50000000</v>
      </c>
      <c r="I165" s="38">
        <f>H165</f>
        <v>50000000</v>
      </c>
      <c r="J165" s="36" t="s">
        <v>37</v>
      </c>
      <c r="K165" s="50" t="s">
        <v>38</v>
      </c>
      <c r="L165" s="39" t="s">
        <v>248</v>
      </c>
      <c r="M165" s="36" t="s">
        <v>266</v>
      </c>
      <c r="N165" s="24"/>
      <c r="O165" s="24"/>
      <c r="P165" s="24"/>
      <c r="Q165" s="24"/>
      <c r="R165" s="24"/>
      <c r="S165" s="24"/>
      <c r="T165" s="24"/>
      <c r="U165" s="24"/>
      <c r="V165" s="24"/>
    </row>
    <row r="166" spans="2:22" ht="51" x14ac:dyDescent="0.2">
      <c r="B166" s="35">
        <v>80101507</v>
      </c>
      <c r="C166" s="97" t="s">
        <v>717</v>
      </c>
      <c r="D166" s="43" t="s">
        <v>42</v>
      </c>
      <c r="E166" s="36" t="s">
        <v>190</v>
      </c>
      <c r="F166" s="36" t="s">
        <v>322</v>
      </c>
      <c r="G166" s="65" t="s">
        <v>246</v>
      </c>
      <c r="H166" s="38">
        <v>300000000</v>
      </c>
      <c r="I166" s="38">
        <f>H166</f>
        <v>300000000</v>
      </c>
      <c r="J166" s="36" t="s">
        <v>37</v>
      </c>
      <c r="K166" s="36" t="s">
        <v>38</v>
      </c>
      <c r="L166" s="39" t="s">
        <v>248</v>
      </c>
      <c r="M166" s="36" t="s">
        <v>267</v>
      </c>
      <c r="N166" s="24"/>
      <c r="O166" s="24"/>
      <c r="P166" s="24"/>
      <c r="Q166" s="24"/>
      <c r="R166" s="24"/>
      <c r="S166" s="24"/>
      <c r="T166" s="24"/>
      <c r="U166" s="24"/>
      <c r="V166" s="24"/>
    </row>
    <row r="167" spans="2:22" ht="51" x14ac:dyDescent="0.2">
      <c r="B167" s="35">
        <v>81131500</v>
      </c>
      <c r="C167" s="97" t="s">
        <v>623</v>
      </c>
      <c r="D167" s="43" t="s">
        <v>441</v>
      </c>
      <c r="E167" s="36" t="s">
        <v>225</v>
      </c>
      <c r="F167" s="36" t="s">
        <v>245</v>
      </c>
      <c r="G167" s="65" t="s">
        <v>246</v>
      </c>
      <c r="H167" s="38">
        <v>400000000</v>
      </c>
      <c r="I167" s="38">
        <f>H167</f>
        <v>400000000</v>
      </c>
      <c r="J167" s="36" t="s">
        <v>37</v>
      </c>
      <c r="K167" s="36" t="s">
        <v>38</v>
      </c>
      <c r="L167" s="39" t="s">
        <v>248</v>
      </c>
      <c r="M167" s="36" t="s">
        <v>268</v>
      </c>
      <c r="N167" s="103"/>
      <c r="O167" s="24"/>
      <c r="P167" s="24"/>
      <c r="Q167" s="24"/>
      <c r="R167" s="24"/>
      <c r="S167" s="24"/>
      <c r="T167" s="24"/>
      <c r="U167" s="24"/>
      <c r="V167" s="24"/>
    </row>
    <row r="168" spans="2:22" ht="51" x14ac:dyDescent="0.2">
      <c r="B168" s="35">
        <v>81131500</v>
      </c>
      <c r="C168" s="97" t="s">
        <v>344</v>
      </c>
      <c r="D168" s="43" t="s">
        <v>443</v>
      </c>
      <c r="E168" s="36" t="s">
        <v>79</v>
      </c>
      <c r="F168" s="36" t="s">
        <v>245</v>
      </c>
      <c r="G168" s="65" t="s">
        <v>246</v>
      </c>
      <c r="H168" s="38">
        <v>1500000000</v>
      </c>
      <c r="I168" s="38">
        <v>1500000000</v>
      </c>
      <c r="J168" s="36" t="s">
        <v>37</v>
      </c>
      <c r="K168" s="36" t="s">
        <v>38</v>
      </c>
      <c r="L168" s="39" t="s">
        <v>248</v>
      </c>
      <c r="M168" s="36" t="s">
        <v>269</v>
      </c>
      <c r="N168" s="24"/>
      <c r="O168" s="24"/>
      <c r="P168" s="24"/>
      <c r="Q168" s="24"/>
      <c r="R168" s="24"/>
      <c r="S168" s="24"/>
      <c r="T168" s="24"/>
      <c r="U168" s="24"/>
      <c r="V168" s="24"/>
    </row>
    <row r="169" spans="2:22" ht="51" x14ac:dyDescent="0.2">
      <c r="B169" s="35">
        <v>80101507</v>
      </c>
      <c r="C169" s="65" t="s">
        <v>380</v>
      </c>
      <c r="D169" s="43" t="s">
        <v>53</v>
      </c>
      <c r="E169" s="36" t="s">
        <v>54</v>
      </c>
      <c r="F169" s="36" t="s">
        <v>245</v>
      </c>
      <c r="G169" s="65" t="s">
        <v>246</v>
      </c>
      <c r="H169" s="38">
        <v>150000000</v>
      </c>
      <c r="I169" s="38">
        <v>150000000</v>
      </c>
      <c r="J169" s="36" t="s">
        <v>37</v>
      </c>
      <c r="K169" s="36" t="s">
        <v>38</v>
      </c>
      <c r="L169" s="39" t="s">
        <v>248</v>
      </c>
      <c r="M169" s="36" t="s">
        <v>270</v>
      </c>
      <c r="N169" s="24"/>
      <c r="O169" s="24"/>
      <c r="P169" s="24"/>
      <c r="Q169" s="24"/>
      <c r="R169" s="24"/>
      <c r="S169" s="24"/>
      <c r="T169" s="24"/>
      <c r="U169" s="24"/>
      <c r="V169" s="24"/>
    </row>
    <row r="170" spans="2:22" ht="51" x14ac:dyDescent="0.2">
      <c r="B170" s="35">
        <v>80101505</v>
      </c>
      <c r="C170" s="95" t="s">
        <v>272</v>
      </c>
      <c r="D170" s="43" t="s">
        <v>68</v>
      </c>
      <c r="E170" s="48" t="s">
        <v>34</v>
      </c>
      <c r="F170" s="36" t="s">
        <v>273</v>
      </c>
      <c r="G170" s="65" t="s">
        <v>246</v>
      </c>
      <c r="H170" s="38">
        <v>327599993</v>
      </c>
      <c r="I170" s="38">
        <v>327599993</v>
      </c>
      <c r="J170" s="36" t="s">
        <v>37</v>
      </c>
      <c r="K170" s="36" t="s">
        <v>38</v>
      </c>
      <c r="L170" s="39" t="s">
        <v>248</v>
      </c>
      <c r="M170" s="36" t="s">
        <v>335</v>
      </c>
      <c r="N170" s="24"/>
      <c r="O170" s="24"/>
      <c r="P170" s="24"/>
      <c r="Q170" s="24"/>
      <c r="R170" s="24"/>
      <c r="S170" s="24"/>
      <c r="T170" s="24"/>
      <c r="U170" s="24"/>
      <c r="V170" s="24"/>
    </row>
    <row r="171" spans="2:22" ht="51" x14ac:dyDescent="0.2">
      <c r="B171" s="35">
        <v>80101505</v>
      </c>
      <c r="C171" s="95" t="s">
        <v>275</v>
      </c>
      <c r="D171" s="43" t="s">
        <v>68</v>
      </c>
      <c r="E171" s="48" t="s">
        <v>225</v>
      </c>
      <c r="F171" s="36" t="s">
        <v>273</v>
      </c>
      <c r="G171" s="65" t="s">
        <v>246</v>
      </c>
      <c r="H171" s="38">
        <v>48000000</v>
      </c>
      <c r="I171" s="38">
        <v>48000000</v>
      </c>
      <c r="J171" s="36" t="s">
        <v>37</v>
      </c>
      <c r="K171" s="36" t="s">
        <v>38</v>
      </c>
      <c r="L171" s="39" t="s">
        <v>248</v>
      </c>
      <c r="M171" s="36" t="s">
        <v>336</v>
      </c>
      <c r="N171" s="24"/>
      <c r="O171" s="24"/>
      <c r="P171" s="24"/>
      <c r="Q171" s="24"/>
      <c r="R171" s="24"/>
      <c r="S171" s="24"/>
      <c r="T171" s="24"/>
      <c r="U171" s="24"/>
      <c r="V171" s="24"/>
    </row>
    <row r="172" spans="2:22" ht="66" customHeight="1" x14ac:dyDescent="0.2">
      <c r="B172" s="35">
        <v>80101505</v>
      </c>
      <c r="C172" s="95" t="s">
        <v>277</v>
      </c>
      <c r="D172" s="43" t="s">
        <v>68</v>
      </c>
      <c r="E172" s="48" t="s">
        <v>225</v>
      </c>
      <c r="F172" s="36" t="s">
        <v>273</v>
      </c>
      <c r="G172" s="65" t="s">
        <v>246</v>
      </c>
      <c r="H172" s="38">
        <v>41599994</v>
      </c>
      <c r="I172" s="38">
        <v>41599994</v>
      </c>
      <c r="J172" s="36" t="s">
        <v>37</v>
      </c>
      <c r="K172" s="36" t="s">
        <v>38</v>
      </c>
      <c r="L172" s="39" t="s">
        <v>248</v>
      </c>
      <c r="M172" s="36" t="s">
        <v>337</v>
      </c>
      <c r="N172" s="24"/>
      <c r="O172" s="24"/>
      <c r="P172" s="24"/>
      <c r="Q172" s="24"/>
      <c r="R172" s="24"/>
      <c r="S172" s="24"/>
      <c r="T172" s="24"/>
      <c r="U172" s="24"/>
      <c r="V172" s="24"/>
    </row>
    <row r="173" spans="2:22" ht="63" customHeight="1" x14ac:dyDescent="0.2">
      <c r="B173" s="35">
        <v>80101505</v>
      </c>
      <c r="C173" s="95" t="s">
        <v>279</v>
      </c>
      <c r="D173" s="43" t="s">
        <v>33</v>
      </c>
      <c r="E173" s="48" t="s">
        <v>46</v>
      </c>
      <c r="F173" s="36" t="s">
        <v>280</v>
      </c>
      <c r="G173" s="65" t="s">
        <v>246</v>
      </c>
      <c r="H173" s="38">
        <v>83733331</v>
      </c>
      <c r="I173" s="38">
        <v>83733331</v>
      </c>
      <c r="J173" s="36" t="s">
        <v>37</v>
      </c>
      <c r="K173" s="36" t="s">
        <v>38</v>
      </c>
      <c r="L173" s="39" t="s">
        <v>248</v>
      </c>
      <c r="M173" s="36" t="s">
        <v>338</v>
      </c>
      <c r="N173" s="24"/>
      <c r="O173" s="24"/>
      <c r="P173" s="24"/>
      <c r="Q173" s="24"/>
      <c r="R173" s="24"/>
      <c r="S173" s="24"/>
      <c r="T173" s="24"/>
      <c r="U173" s="24"/>
      <c r="V173" s="24"/>
    </row>
    <row r="174" spans="2:22" ht="57.75" customHeight="1" x14ac:dyDescent="0.2">
      <c r="B174" s="35">
        <v>80101507</v>
      </c>
      <c r="C174" s="65" t="s">
        <v>534</v>
      </c>
      <c r="D174" s="43" t="s">
        <v>42</v>
      </c>
      <c r="E174" s="36" t="s">
        <v>190</v>
      </c>
      <c r="F174" s="36" t="s">
        <v>371</v>
      </c>
      <c r="G174" s="65" t="s">
        <v>246</v>
      </c>
      <c r="H174" s="38">
        <f>1050000000+540000000</f>
        <v>1590000000</v>
      </c>
      <c r="I174" s="38">
        <v>540000000</v>
      </c>
      <c r="J174" s="36" t="s">
        <v>440</v>
      </c>
      <c r="K174" s="36" t="s">
        <v>299</v>
      </c>
      <c r="L174" s="39" t="s">
        <v>248</v>
      </c>
      <c r="M174" s="36" t="s">
        <v>285</v>
      </c>
      <c r="N174" s="24"/>
      <c r="O174" s="24"/>
      <c r="P174" s="24"/>
      <c r="Q174" s="24"/>
      <c r="R174" s="24"/>
      <c r="S174" s="24"/>
      <c r="T174" s="24"/>
      <c r="U174" s="24"/>
      <c r="V174" s="24"/>
    </row>
    <row r="175" spans="2:22" ht="51" x14ac:dyDescent="0.2">
      <c r="B175" s="35">
        <v>80101505</v>
      </c>
      <c r="C175" s="65" t="s">
        <v>286</v>
      </c>
      <c r="D175" s="43" t="s">
        <v>368</v>
      </c>
      <c r="E175" s="57" t="s">
        <v>368</v>
      </c>
      <c r="F175" s="36" t="s">
        <v>444</v>
      </c>
      <c r="G175" s="65" t="s">
        <v>246</v>
      </c>
      <c r="H175" s="38">
        <v>0</v>
      </c>
      <c r="I175" s="38">
        <v>0</v>
      </c>
      <c r="J175" s="36" t="s">
        <v>37</v>
      </c>
      <c r="K175" s="36" t="s">
        <v>38</v>
      </c>
      <c r="L175" s="39" t="s">
        <v>248</v>
      </c>
      <c r="M175" s="36" t="s">
        <v>287</v>
      </c>
      <c r="N175" s="24"/>
      <c r="O175" s="24"/>
      <c r="P175" s="24"/>
      <c r="Q175" s="24"/>
      <c r="R175" s="24"/>
      <c r="S175" s="24"/>
      <c r="T175" s="24"/>
      <c r="U175" s="24"/>
      <c r="V175" s="24"/>
    </row>
    <row r="176" spans="2:22" ht="51" x14ac:dyDescent="0.2">
      <c r="B176" s="51">
        <v>80101507</v>
      </c>
      <c r="C176" s="98" t="s">
        <v>719</v>
      </c>
      <c r="D176" s="52" t="s">
        <v>56</v>
      </c>
      <c r="E176" s="53" t="s">
        <v>720</v>
      </c>
      <c r="F176" s="53" t="s">
        <v>245</v>
      </c>
      <c r="G176" s="87" t="s">
        <v>246</v>
      </c>
      <c r="H176" s="54">
        <f>449700000+300000000</f>
        <v>749700000</v>
      </c>
      <c r="I176" s="54">
        <v>449700000</v>
      </c>
      <c r="J176" s="53" t="s">
        <v>40</v>
      </c>
      <c r="K176" s="53" t="s">
        <v>291</v>
      </c>
      <c r="L176" s="55" t="s">
        <v>248</v>
      </c>
      <c r="M176" s="36" t="s">
        <v>288</v>
      </c>
      <c r="N176" s="24"/>
      <c r="O176" s="24"/>
      <c r="P176" s="24"/>
      <c r="Q176" s="24"/>
      <c r="R176" s="24"/>
      <c r="S176" s="24"/>
      <c r="T176" s="24"/>
      <c r="U176" s="24"/>
      <c r="V176" s="24"/>
    </row>
    <row r="177" spans="1:22" ht="25.5" x14ac:dyDescent="0.2">
      <c r="B177" s="56">
        <v>43223301</v>
      </c>
      <c r="C177" s="61" t="s">
        <v>300</v>
      </c>
      <c r="D177" s="43" t="s">
        <v>438</v>
      </c>
      <c r="E177" s="36" t="s">
        <v>619</v>
      </c>
      <c r="F177" s="37" t="s">
        <v>61</v>
      </c>
      <c r="G177" s="65" t="s">
        <v>171</v>
      </c>
      <c r="H177" s="36">
        <v>305000000</v>
      </c>
      <c r="I177" s="38">
        <v>305000000</v>
      </c>
      <c r="J177" s="36" t="s">
        <v>37</v>
      </c>
      <c r="K177" s="36" t="s">
        <v>38</v>
      </c>
      <c r="L177" s="39" t="s">
        <v>172</v>
      </c>
      <c r="M177" s="36" t="s">
        <v>301</v>
      </c>
    </row>
    <row r="178" spans="1:22" ht="38.25" x14ac:dyDescent="0.2">
      <c r="B178" s="35" t="s">
        <v>304</v>
      </c>
      <c r="C178" s="99" t="s">
        <v>305</v>
      </c>
      <c r="D178" s="43" t="s">
        <v>33</v>
      </c>
      <c r="E178" s="36" t="s">
        <v>306</v>
      </c>
      <c r="F178" s="36" t="s">
        <v>341</v>
      </c>
      <c r="G178" s="65" t="s">
        <v>171</v>
      </c>
      <c r="H178" s="60">
        <v>4954828326</v>
      </c>
      <c r="I178" s="60">
        <v>2210615715</v>
      </c>
      <c r="J178" s="36" t="s">
        <v>40</v>
      </c>
      <c r="K178" s="36" t="s">
        <v>342</v>
      </c>
      <c r="L178" s="35" t="s">
        <v>307</v>
      </c>
      <c r="M178" s="36" t="s">
        <v>302</v>
      </c>
    </row>
    <row r="179" spans="1:22" ht="38.25" x14ac:dyDescent="0.2">
      <c r="B179" s="56" t="s">
        <v>309</v>
      </c>
      <c r="C179" s="61" t="s">
        <v>308</v>
      </c>
      <c r="D179" s="43" t="s">
        <v>368</v>
      </c>
      <c r="E179" s="57" t="s">
        <v>368</v>
      </c>
      <c r="F179" s="36" t="s">
        <v>444</v>
      </c>
      <c r="G179" s="65" t="s">
        <v>171</v>
      </c>
      <c r="H179" s="36">
        <v>0</v>
      </c>
      <c r="I179" s="36">
        <v>0</v>
      </c>
      <c r="J179" s="36" t="s">
        <v>37</v>
      </c>
      <c r="K179" s="36" t="s">
        <v>38</v>
      </c>
      <c r="L179" s="39" t="s">
        <v>172</v>
      </c>
      <c r="M179" s="36" t="s">
        <v>303</v>
      </c>
    </row>
    <row r="180" spans="1:22" ht="38.25" x14ac:dyDescent="0.2">
      <c r="B180" s="56" t="s">
        <v>309</v>
      </c>
      <c r="C180" s="61" t="s">
        <v>310</v>
      </c>
      <c r="D180" s="43" t="s">
        <v>78</v>
      </c>
      <c r="E180" s="57" t="s">
        <v>311</v>
      </c>
      <c r="F180" s="36" t="s">
        <v>181</v>
      </c>
      <c r="G180" s="65" t="s">
        <v>171</v>
      </c>
      <c r="H180" s="36">
        <v>350000000</v>
      </c>
      <c r="I180" s="36">
        <v>350000000</v>
      </c>
      <c r="J180" s="36" t="s">
        <v>37</v>
      </c>
      <c r="K180" s="36" t="s">
        <v>38</v>
      </c>
      <c r="L180" s="39" t="s">
        <v>307</v>
      </c>
      <c r="M180" s="36" t="s">
        <v>274</v>
      </c>
    </row>
    <row r="181" spans="1:22" ht="25.5" x14ac:dyDescent="0.2">
      <c r="B181" s="56">
        <v>80101600</v>
      </c>
      <c r="C181" s="61" t="s">
        <v>312</v>
      </c>
      <c r="D181" s="43" t="s">
        <v>53</v>
      </c>
      <c r="E181" s="57" t="s">
        <v>474</v>
      </c>
      <c r="F181" s="36" t="s">
        <v>181</v>
      </c>
      <c r="G181" s="65" t="s">
        <v>171</v>
      </c>
      <c r="H181" s="36">
        <v>110280000</v>
      </c>
      <c r="I181" s="36">
        <v>110280000</v>
      </c>
      <c r="J181" s="36" t="s">
        <v>37</v>
      </c>
      <c r="K181" s="36" t="s">
        <v>38</v>
      </c>
      <c r="L181" s="39" t="s">
        <v>172</v>
      </c>
      <c r="M181" s="36" t="s">
        <v>276</v>
      </c>
    </row>
    <row r="182" spans="1:22" ht="25.5" x14ac:dyDescent="0.2">
      <c r="A182" s="40">
        <v>0</v>
      </c>
      <c r="B182" s="56">
        <v>80101507</v>
      </c>
      <c r="C182" s="61" t="s">
        <v>313</v>
      </c>
      <c r="D182" s="43" t="s">
        <v>44</v>
      </c>
      <c r="E182" s="57" t="s">
        <v>196</v>
      </c>
      <c r="F182" s="36" t="s">
        <v>170</v>
      </c>
      <c r="G182" s="65" t="s">
        <v>171</v>
      </c>
      <c r="H182" s="36">
        <v>121000000</v>
      </c>
      <c r="I182" s="36">
        <v>121000000</v>
      </c>
      <c r="J182" s="36" t="s">
        <v>37</v>
      </c>
      <c r="K182" s="36" t="s">
        <v>38</v>
      </c>
      <c r="L182" s="39" t="s">
        <v>172</v>
      </c>
      <c r="M182" s="36" t="s">
        <v>278</v>
      </c>
    </row>
    <row r="183" spans="1:22" ht="51" x14ac:dyDescent="0.2">
      <c r="B183" s="35">
        <v>80101507</v>
      </c>
      <c r="C183" s="97" t="s">
        <v>314</v>
      </c>
      <c r="D183" s="43" t="s">
        <v>368</v>
      </c>
      <c r="E183" s="36" t="s">
        <v>368</v>
      </c>
      <c r="F183" s="36" t="s">
        <v>624</v>
      </c>
      <c r="G183" s="65" t="s">
        <v>316</v>
      </c>
      <c r="H183" s="38">
        <v>0</v>
      </c>
      <c r="I183" s="38">
        <v>0</v>
      </c>
      <c r="J183" s="36" t="s">
        <v>37</v>
      </c>
      <c r="K183" s="36" t="s">
        <v>38</v>
      </c>
      <c r="L183" s="39" t="s">
        <v>248</v>
      </c>
      <c r="M183" s="36" t="s">
        <v>281</v>
      </c>
    </row>
    <row r="184" spans="1:22" ht="51" x14ac:dyDescent="0.2">
      <c r="B184" s="35">
        <v>80101505</v>
      </c>
      <c r="C184" s="95" t="s">
        <v>282</v>
      </c>
      <c r="D184" s="43" t="s">
        <v>33</v>
      </c>
      <c r="E184" s="48" t="s">
        <v>46</v>
      </c>
      <c r="F184" s="36" t="s">
        <v>280</v>
      </c>
      <c r="G184" s="65" t="s">
        <v>246</v>
      </c>
      <c r="H184" s="38">
        <v>85333330</v>
      </c>
      <c r="I184" s="38">
        <v>85333330</v>
      </c>
      <c r="J184" s="36" t="s">
        <v>37</v>
      </c>
      <c r="K184" s="36" t="s">
        <v>38</v>
      </c>
      <c r="L184" s="39" t="s">
        <v>248</v>
      </c>
      <c r="M184" s="36" t="s">
        <v>283</v>
      </c>
      <c r="N184" s="24"/>
      <c r="O184" s="24"/>
      <c r="P184" s="24"/>
      <c r="Q184" s="24"/>
      <c r="R184" s="24"/>
      <c r="S184" s="24"/>
      <c r="T184" s="24"/>
      <c r="U184" s="24"/>
      <c r="V184" s="24"/>
    </row>
    <row r="185" spans="1:22" ht="51" x14ac:dyDescent="0.2">
      <c r="B185" s="35">
        <v>84111601</v>
      </c>
      <c r="C185" s="97" t="s">
        <v>535</v>
      </c>
      <c r="D185" s="43" t="s">
        <v>68</v>
      </c>
      <c r="E185" s="36" t="s">
        <v>34</v>
      </c>
      <c r="F185" s="36" t="s">
        <v>273</v>
      </c>
      <c r="G185" s="65" t="s">
        <v>246</v>
      </c>
      <c r="H185" s="38">
        <v>108290000</v>
      </c>
      <c r="I185" s="38">
        <f>H185</f>
        <v>108290000</v>
      </c>
      <c r="J185" s="36" t="s">
        <v>37</v>
      </c>
      <c r="K185" s="36" t="s">
        <v>38</v>
      </c>
      <c r="L185" s="39" t="s">
        <v>248</v>
      </c>
      <c r="M185" s="36" t="s">
        <v>284</v>
      </c>
      <c r="N185" s="24"/>
      <c r="O185" s="24"/>
      <c r="P185" s="24"/>
      <c r="Q185" s="24"/>
      <c r="R185" s="24"/>
      <c r="S185" s="24"/>
      <c r="T185" s="24"/>
      <c r="U185" s="24"/>
      <c r="V185" s="24"/>
    </row>
    <row r="186" spans="1:22" ht="63" customHeight="1" x14ac:dyDescent="0.2">
      <c r="B186" s="35">
        <v>80101507</v>
      </c>
      <c r="C186" s="97" t="s">
        <v>345</v>
      </c>
      <c r="D186" s="43" t="s">
        <v>59</v>
      </c>
      <c r="E186" s="36" t="s">
        <v>317</v>
      </c>
      <c r="F186" s="36" t="s">
        <v>271</v>
      </c>
      <c r="G186" s="65" t="s">
        <v>316</v>
      </c>
      <c r="H186" s="38">
        <v>150000000</v>
      </c>
      <c r="I186" s="38">
        <v>150000000</v>
      </c>
      <c r="J186" s="36" t="s">
        <v>37</v>
      </c>
      <c r="K186" s="36" t="s">
        <v>38</v>
      </c>
      <c r="L186" s="39" t="s">
        <v>248</v>
      </c>
      <c r="M186" s="36" t="s">
        <v>325</v>
      </c>
    </row>
    <row r="187" spans="1:22" ht="51" x14ac:dyDescent="0.2">
      <c r="B187" s="35">
        <v>80101507</v>
      </c>
      <c r="C187" s="97" t="s">
        <v>346</v>
      </c>
      <c r="D187" s="43" t="s">
        <v>368</v>
      </c>
      <c r="E187" s="36" t="s">
        <v>368</v>
      </c>
      <c r="F187" s="36" t="s">
        <v>624</v>
      </c>
      <c r="G187" s="65" t="s">
        <v>316</v>
      </c>
      <c r="H187" s="38">
        <v>0</v>
      </c>
      <c r="I187" s="38">
        <v>0</v>
      </c>
      <c r="J187" s="36" t="s">
        <v>37</v>
      </c>
      <c r="K187" s="36" t="s">
        <v>38</v>
      </c>
      <c r="L187" s="39" t="s">
        <v>248</v>
      </c>
      <c r="M187" s="36" t="s">
        <v>326</v>
      </c>
    </row>
    <row r="188" spans="1:22" ht="51" x14ac:dyDescent="0.2">
      <c r="B188" s="35">
        <v>80101507</v>
      </c>
      <c r="C188" s="97" t="s">
        <v>347</v>
      </c>
      <c r="D188" s="43" t="s">
        <v>42</v>
      </c>
      <c r="E188" s="36" t="s">
        <v>190</v>
      </c>
      <c r="F188" s="36" t="s">
        <v>271</v>
      </c>
      <c r="G188" s="65" t="s">
        <v>316</v>
      </c>
      <c r="H188" s="38">
        <v>36000000</v>
      </c>
      <c r="I188" s="38">
        <v>36000000</v>
      </c>
      <c r="J188" s="36" t="s">
        <v>37</v>
      </c>
      <c r="K188" s="36" t="s">
        <v>38</v>
      </c>
      <c r="L188" s="39" t="s">
        <v>248</v>
      </c>
      <c r="M188" s="36" t="s">
        <v>327</v>
      </c>
    </row>
    <row r="189" spans="1:22" ht="51" x14ac:dyDescent="0.2">
      <c r="B189" s="35">
        <v>80101507</v>
      </c>
      <c r="C189" s="97" t="s">
        <v>318</v>
      </c>
      <c r="D189" s="43" t="s">
        <v>59</v>
      </c>
      <c r="E189" s="36" t="s">
        <v>317</v>
      </c>
      <c r="F189" s="36" t="s">
        <v>273</v>
      </c>
      <c r="G189" s="65" t="s">
        <v>316</v>
      </c>
      <c r="H189" s="38">
        <v>105000000</v>
      </c>
      <c r="I189" s="38">
        <f>H189</f>
        <v>105000000</v>
      </c>
      <c r="J189" s="36" t="s">
        <v>37</v>
      </c>
      <c r="K189" s="36" t="s">
        <v>38</v>
      </c>
      <c r="L189" s="39" t="s">
        <v>248</v>
      </c>
      <c r="M189" s="36" t="s">
        <v>328</v>
      </c>
    </row>
    <row r="190" spans="1:22" ht="51" x14ac:dyDescent="0.2">
      <c r="B190" s="35">
        <v>80101507</v>
      </c>
      <c r="C190" s="97" t="s">
        <v>348</v>
      </c>
      <c r="D190" s="43" t="s">
        <v>48</v>
      </c>
      <c r="E190" s="36" t="s">
        <v>49</v>
      </c>
      <c r="F190" s="36" t="s">
        <v>273</v>
      </c>
      <c r="G190" s="65" t="s">
        <v>316</v>
      </c>
      <c r="H190" s="38">
        <v>300000000</v>
      </c>
      <c r="I190" s="38">
        <v>300000000</v>
      </c>
      <c r="J190" s="36" t="s">
        <v>37</v>
      </c>
      <c r="K190" s="36" t="s">
        <v>38</v>
      </c>
      <c r="L190" s="39" t="s">
        <v>248</v>
      </c>
      <c r="M190" s="36" t="s">
        <v>329</v>
      </c>
    </row>
    <row r="191" spans="1:22" ht="51" x14ac:dyDescent="0.2">
      <c r="B191" s="35">
        <v>80101505</v>
      </c>
      <c r="C191" s="97" t="s">
        <v>319</v>
      </c>
      <c r="D191" s="43" t="s">
        <v>59</v>
      </c>
      <c r="E191" s="36" t="s">
        <v>317</v>
      </c>
      <c r="F191" s="36" t="s">
        <v>273</v>
      </c>
      <c r="G191" s="65" t="s">
        <v>316</v>
      </c>
      <c r="H191" s="38">
        <v>220000000</v>
      </c>
      <c r="I191" s="38">
        <v>220000000</v>
      </c>
      <c r="J191" s="36" t="s">
        <v>37</v>
      </c>
      <c r="K191" s="36" t="s">
        <v>38</v>
      </c>
      <c r="L191" s="39" t="s">
        <v>248</v>
      </c>
      <c r="M191" s="36" t="s">
        <v>330</v>
      </c>
    </row>
    <row r="192" spans="1:22" ht="51" x14ac:dyDescent="0.2">
      <c r="B192" s="35">
        <v>43223100</v>
      </c>
      <c r="C192" s="97" t="s">
        <v>320</v>
      </c>
      <c r="D192" s="43" t="s">
        <v>44</v>
      </c>
      <c r="E192" s="36" t="s">
        <v>321</v>
      </c>
      <c r="F192" s="36" t="s">
        <v>322</v>
      </c>
      <c r="G192" s="65" t="s">
        <v>316</v>
      </c>
      <c r="H192" s="38">
        <v>1000000000</v>
      </c>
      <c r="I192" s="38">
        <v>2500000000</v>
      </c>
      <c r="J192" s="36" t="s">
        <v>40</v>
      </c>
      <c r="K192" s="36" t="s">
        <v>291</v>
      </c>
      <c r="L192" s="39" t="s">
        <v>248</v>
      </c>
      <c r="M192" s="36" t="s">
        <v>331</v>
      </c>
    </row>
    <row r="193" spans="2:14" ht="51" x14ac:dyDescent="0.2">
      <c r="B193" s="35">
        <v>80101507</v>
      </c>
      <c r="C193" s="97" t="s">
        <v>323</v>
      </c>
      <c r="D193" s="43" t="s">
        <v>56</v>
      </c>
      <c r="E193" s="36" t="s">
        <v>321</v>
      </c>
      <c r="F193" s="36" t="s">
        <v>715</v>
      </c>
      <c r="G193" s="65" t="s">
        <v>316</v>
      </c>
      <c r="H193" s="38">
        <f>3900000000+3340000000</f>
        <v>7240000000</v>
      </c>
      <c r="I193" s="38">
        <v>3340000000</v>
      </c>
      <c r="J193" s="36" t="s">
        <v>40</v>
      </c>
      <c r="K193" s="36" t="s">
        <v>291</v>
      </c>
      <c r="L193" s="39" t="s">
        <v>248</v>
      </c>
      <c r="M193" s="36" t="s">
        <v>332</v>
      </c>
    </row>
    <row r="194" spans="2:14" ht="51" x14ac:dyDescent="0.2">
      <c r="B194" s="35">
        <v>43211900</v>
      </c>
      <c r="C194" s="97" t="s">
        <v>536</v>
      </c>
      <c r="D194" s="43" t="s">
        <v>531</v>
      </c>
      <c r="E194" s="36" t="s">
        <v>321</v>
      </c>
      <c r="F194" s="36" t="s">
        <v>324</v>
      </c>
      <c r="G194" s="65" t="s">
        <v>316</v>
      </c>
      <c r="H194" s="38">
        <v>1070000000</v>
      </c>
      <c r="I194" s="38">
        <v>10000000000</v>
      </c>
      <c r="J194" s="36" t="s">
        <v>40</v>
      </c>
      <c r="K194" s="36" t="s">
        <v>299</v>
      </c>
      <c r="L194" s="39" t="s">
        <v>248</v>
      </c>
      <c r="M194" s="36" t="s">
        <v>333</v>
      </c>
    </row>
    <row r="195" spans="2:14" ht="51" x14ac:dyDescent="0.2">
      <c r="B195" s="35">
        <v>43211900</v>
      </c>
      <c r="C195" s="97" t="s">
        <v>349</v>
      </c>
      <c r="D195" s="43" t="s">
        <v>59</v>
      </c>
      <c r="E195" s="36" t="s">
        <v>317</v>
      </c>
      <c r="F195" s="36" t="s">
        <v>322</v>
      </c>
      <c r="G195" s="65" t="s">
        <v>316</v>
      </c>
      <c r="H195" s="38">
        <v>450000000</v>
      </c>
      <c r="I195" s="38">
        <v>450000000</v>
      </c>
      <c r="J195" s="36" t="s">
        <v>37</v>
      </c>
      <c r="K195" s="36" t="s">
        <v>38</v>
      </c>
      <c r="L195" s="39" t="s">
        <v>248</v>
      </c>
      <c r="M195" s="36" t="s">
        <v>334</v>
      </c>
    </row>
    <row r="196" spans="2:14" ht="51" x14ac:dyDescent="0.2">
      <c r="B196" s="35">
        <v>43211900</v>
      </c>
      <c r="C196" s="97" t="s">
        <v>350</v>
      </c>
      <c r="D196" s="43" t="s">
        <v>48</v>
      </c>
      <c r="E196" s="36" t="s">
        <v>49</v>
      </c>
      <c r="F196" s="36" t="s">
        <v>322</v>
      </c>
      <c r="G196" s="65" t="s">
        <v>316</v>
      </c>
      <c r="H196" s="38">
        <v>3100000000</v>
      </c>
      <c r="I196" s="38">
        <f>H196</f>
        <v>3100000000</v>
      </c>
      <c r="J196" s="36" t="s">
        <v>40</v>
      </c>
      <c r="K196" s="36" t="s">
        <v>247</v>
      </c>
      <c r="L196" s="39" t="s">
        <v>248</v>
      </c>
      <c r="M196" s="36" t="s">
        <v>339</v>
      </c>
    </row>
    <row r="197" spans="2:14" ht="51" x14ac:dyDescent="0.2">
      <c r="B197" s="35">
        <v>43211900</v>
      </c>
      <c r="C197" s="97" t="s">
        <v>537</v>
      </c>
      <c r="D197" s="43" t="s">
        <v>531</v>
      </c>
      <c r="E197" s="36" t="s">
        <v>321</v>
      </c>
      <c r="F197" s="36" t="s">
        <v>324</v>
      </c>
      <c r="G197" s="65" t="s">
        <v>316</v>
      </c>
      <c r="H197" s="38">
        <v>3150000000</v>
      </c>
      <c r="I197" s="38">
        <v>400000000</v>
      </c>
      <c r="J197" s="36" t="s">
        <v>40</v>
      </c>
      <c r="K197" s="36" t="s">
        <v>299</v>
      </c>
      <c r="L197" s="39" t="s">
        <v>248</v>
      </c>
      <c r="M197" s="36" t="s">
        <v>340</v>
      </c>
    </row>
    <row r="198" spans="2:14" ht="58.5" customHeight="1" x14ac:dyDescent="0.2">
      <c r="B198" s="35">
        <v>80101507</v>
      </c>
      <c r="C198" s="61" t="s">
        <v>349</v>
      </c>
      <c r="D198" s="43" t="s">
        <v>624</v>
      </c>
      <c r="E198" s="43" t="s">
        <v>624</v>
      </c>
      <c r="F198" s="43" t="s">
        <v>624</v>
      </c>
      <c r="G198" s="65" t="s">
        <v>316</v>
      </c>
      <c r="H198" s="36">
        <v>0</v>
      </c>
      <c r="I198" s="36">
        <v>0</v>
      </c>
      <c r="J198" s="36" t="s">
        <v>38</v>
      </c>
      <c r="K198" s="36" t="s">
        <v>38</v>
      </c>
      <c r="L198" s="57" t="s">
        <v>248</v>
      </c>
      <c r="M198" s="36" t="s">
        <v>354</v>
      </c>
      <c r="N198" s="49"/>
    </row>
    <row r="199" spans="2:14" ht="51" x14ac:dyDescent="0.2">
      <c r="B199" s="35">
        <v>43211900</v>
      </c>
      <c r="C199" s="61" t="s">
        <v>350</v>
      </c>
      <c r="D199" s="43" t="s">
        <v>624</v>
      </c>
      <c r="E199" s="43" t="s">
        <v>624</v>
      </c>
      <c r="F199" s="43" t="s">
        <v>624</v>
      </c>
      <c r="G199" s="65" t="s">
        <v>316</v>
      </c>
      <c r="H199" s="36">
        <v>0</v>
      </c>
      <c r="I199" s="36">
        <v>0</v>
      </c>
      <c r="J199" s="36" t="s">
        <v>38</v>
      </c>
      <c r="K199" s="36" t="s">
        <v>38</v>
      </c>
      <c r="L199" s="39" t="s">
        <v>248</v>
      </c>
      <c r="M199" s="36" t="s">
        <v>355</v>
      </c>
    </row>
    <row r="200" spans="2:14" ht="51" x14ac:dyDescent="0.2">
      <c r="B200" s="56">
        <v>80101507</v>
      </c>
      <c r="C200" s="61" t="s">
        <v>351</v>
      </c>
      <c r="D200" s="52" t="s">
        <v>78</v>
      </c>
      <c r="E200" s="36" t="s">
        <v>54</v>
      </c>
      <c r="F200" s="36" t="s">
        <v>315</v>
      </c>
      <c r="G200" s="65" t="s">
        <v>316</v>
      </c>
      <c r="H200" s="36">
        <v>300000000</v>
      </c>
      <c r="I200" s="36">
        <v>300000000</v>
      </c>
      <c r="J200" s="36" t="s">
        <v>37</v>
      </c>
      <c r="K200" s="36" t="s">
        <v>38</v>
      </c>
      <c r="L200" s="39" t="s">
        <v>248</v>
      </c>
      <c r="M200" s="36" t="s">
        <v>356</v>
      </c>
    </row>
    <row r="201" spans="2:14" ht="51" x14ac:dyDescent="0.2">
      <c r="B201" s="56">
        <v>80101507</v>
      </c>
      <c r="C201" s="61" t="s">
        <v>352</v>
      </c>
      <c r="D201" s="52" t="s">
        <v>78</v>
      </c>
      <c r="E201" s="36" t="s">
        <v>54</v>
      </c>
      <c r="F201" s="36" t="s">
        <v>315</v>
      </c>
      <c r="G201" s="65" t="s">
        <v>316</v>
      </c>
      <c r="H201" s="36">
        <v>500000000</v>
      </c>
      <c r="I201" s="36">
        <v>500000000</v>
      </c>
      <c r="J201" s="36" t="s">
        <v>37</v>
      </c>
      <c r="K201" s="36" t="s">
        <v>38</v>
      </c>
      <c r="L201" s="39" t="s">
        <v>248</v>
      </c>
      <c r="M201" s="36" t="s">
        <v>357</v>
      </c>
    </row>
    <row r="202" spans="2:14" ht="51" x14ac:dyDescent="0.2">
      <c r="B202" s="56">
        <v>80101507</v>
      </c>
      <c r="C202" s="61" t="s">
        <v>353</v>
      </c>
      <c r="D202" s="52" t="s">
        <v>48</v>
      </c>
      <c r="E202" s="36" t="s">
        <v>49</v>
      </c>
      <c r="F202" s="36" t="s">
        <v>273</v>
      </c>
      <c r="G202" s="65" t="s">
        <v>316</v>
      </c>
      <c r="H202" s="36">
        <f>144000000+80000000</f>
        <v>224000000</v>
      </c>
      <c r="I202" s="36">
        <v>144000000</v>
      </c>
      <c r="J202" s="36" t="s">
        <v>37</v>
      </c>
      <c r="K202" s="36" t="s">
        <v>38</v>
      </c>
      <c r="L202" s="39" t="s">
        <v>248</v>
      </c>
      <c r="M202" s="36" t="s">
        <v>358</v>
      </c>
    </row>
    <row r="203" spans="2:14" ht="76.5" x14ac:dyDescent="0.2">
      <c r="B203" s="56" t="s">
        <v>359</v>
      </c>
      <c r="C203" s="61" t="s">
        <v>360</v>
      </c>
      <c r="D203" s="43" t="s">
        <v>48</v>
      </c>
      <c r="E203" s="36" t="s">
        <v>46</v>
      </c>
      <c r="F203" s="36" t="s">
        <v>191</v>
      </c>
      <c r="G203" s="65" t="s">
        <v>192</v>
      </c>
      <c r="H203" s="36">
        <v>223291362</v>
      </c>
      <c r="I203" s="36">
        <v>223291362</v>
      </c>
      <c r="J203" s="36" t="s">
        <v>37</v>
      </c>
      <c r="K203" s="36" t="s">
        <v>38</v>
      </c>
      <c r="L203" s="39" t="s">
        <v>193</v>
      </c>
      <c r="M203" s="36" t="s">
        <v>361</v>
      </c>
    </row>
    <row r="204" spans="2:14" ht="63.75" x14ac:dyDescent="0.2">
      <c r="B204" s="56">
        <v>80111604</v>
      </c>
      <c r="C204" s="61" t="s">
        <v>369</v>
      </c>
      <c r="D204" s="36" t="s">
        <v>370</v>
      </c>
      <c r="E204" s="36" t="s">
        <v>54</v>
      </c>
      <c r="F204" s="36" t="s">
        <v>371</v>
      </c>
      <c r="G204" s="65" t="s">
        <v>206</v>
      </c>
      <c r="H204" s="36">
        <v>153000000</v>
      </c>
      <c r="I204" s="36">
        <f>H204</f>
        <v>153000000</v>
      </c>
      <c r="J204" s="36" t="s">
        <v>37</v>
      </c>
      <c r="K204" s="36" t="s">
        <v>38</v>
      </c>
      <c r="L204" s="39" t="s">
        <v>214</v>
      </c>
      <c r="M204" s="36" t="s">
        <v>372</v>
      </c>
    </row>
    <row r="205" spans="2:14" ht="76.5" x14ac:dyDescent="0.2">
      <c r="B205" s="56">
        <v>60121007</v>
      </c>
      <c r="C205" s="61" t="s">
        <v>376</v>
      </c>
      <c r="D205" s="36" t="s">
        <v>42</v>
      </c>
      <c r="E205" s="36" t="s">
        <v>578</v>
      </c>
      <c r="F205" s="36" t="s">
        <v>377</v>
      </c>
      <c r="G205" s="65" t="s">
        <v>206</v>
      </c>
      <c r="H205" s="36">
        <v>40000000</v>
      </c>
      <c r="I205" s="36">
        <f>H205</f>
        <v>40000000</v>
      </c>
      <c r="J205" s="36" t="s">
        <v>37</v>
      </c>
      <c r="K205" s="36" t="s">
        <v>38</v>
      </c>
      <c r="L205" s="39" t="s">
        <v>214</v>
      </c>
      <c r="M205" s="36" t="s">
        <v>373</v>
      </c>
    </row>
    <row r="206" spans="2:14" ht="75" customHeight="1" x14ac:dyDescent="0.2">
      <c r="B206" s="56">
        <v>82131603</v>
      </c>
      <c r="C206" s="61" t="s">
        <v>378</v>
      </c>
      <c r="D206" s="36" t="s">
        <v>531</v>
      </c>
      <c r="E206" s="58" t="s">
        <v>700</v>
      </c>
      <c r="F206" s="36" t="s">
        <v>377</v>
      </c>
      <c r="G206" s="65" t="s">
        <v>206</v>
      </c>
      <c r="H206" s="36">
        <v>55050000</v>
      </c>
      <c r="I206" s="36">
        <f>H206</f>
        <v>55050000</v>
      </c>
      <c r="J206" s="36" t="s">
        <v>37</v>
      </c>
      <c r="K206" s="36" t="s">
        <v>38</v>
      </c>
      <c r="L206" s="39" t="s">
        <v>214</v>
      </c>
      <c r="M206" s="36" t="s">
        <v>374</v>
      </c>
    </row>
    <row r="207" spans="2:14" ht="60.75" customHeight="1" x14ac:dyDescent="0.2">
      <c r="B207" s="56">
        <v>82131603</v>
      </c>
      <c r="C207" s="61" t="s">
        <v>379</v>
      </c>
      <c r="D207" s="43" t="s">
        <v>624</v>
      </c>
      <c r="E207" s="43" t="s">
        <v>624</v>
      </c>
      <c r="F207" s="43" t="s">
        <v>624</v>
      </c>
      <c r="G207" s="65" t="s">
        <v>206</v>
      </c>
      <c r="H207" s="36">
        <v>0</v>
      </c>
      <c r="I207" s="36">
        <v>0</v>
      </c>
      <c r="J207" s="36" t="s">
        <v>37</v>
      </c>
      <c r="K207" s="36" t="s">
        <v>38</v>
      </c>
      <c r="L207" s="39" t="s">
        <v>214</v>
      </c>
      <c r="M207" s="36" t="s">
        <v>375</v>
      </c>
    </row>
    <row r="208" spans="2:14" ht="51" x14ac:dyDescent="0.2">
      <c r="B208" s="56">
        <v>80101505</v>
      </c>
      <c r="C208" s="61" t="s">
        <v>381</v>
      </c>
      <c r="D208" s="43" t="s">
        <v>407</v>
      </c>
      <c r="E208" s="58" t="s">
        <v>79</v>
      </c>
      <c r="F208" s="36" t="s">
        <v>271</v>
      </c>
      <c r="G208" s="65" t="s">
        <v>316</v>
      </c>
      <c r="H208" s="36">
        <v>150000000</v>
      </c>
      <c r="I208" s="36">
        <f>H208</f>
        <v>150000000</v>
      </c>
      <c r="J208" s="36" t="s">
        <v>37</v>
      </c>
      <c r="K208" s="36" t="s">
        <v>38</v>
      </c>
      <c r="L208" s="39" t="s">
        <v>248</v>
      </c>
      <c r="M208" s="36" t="s">
        <v>386</v>
      </c>
    </row>
    <row r="209" spans="2:22" ht="51" x14ac:dyDescent="0.2">
      <c r="B209" s="56">
        <v>80101505</v>
      </c>
      <c r="C209" s="61" t="s">
        <v>382</v>
      </c>
      <c r="D209" s="43" t="s">
        <v>48</v>
      </c>
      <c r="E209" s="58" t="s">
        <v>385</v>
      </c>
      <c r="F209" s="36" t="s">
        <v>371</v>
      </c>
      <c r="G209" s="65" t="s">
        <v>316</v>
      </c>
      <c r="H209" s="36">
        <v>300000000</v>
      </c>
      <c r="I209" s="36">
        <f t="shared" ref="I209:I223" si="2">H209</f>
        <v>300000000</v>
      </c>
      <c r="J209" s="36" t="s">
        <v>37</v>
      </c>
      <c r="K209" s="36" t="s">
        <v>38</v>
      </c>
      <c r="L209" s="39" t="s">
        <v>248</v>
      </c>
      <c r="M209" s="36" t="s">
        <v>387</v>
      </c>
    </row>
    <row r="210" spans="2:22" ht="51" x14ac:dyDescent="0.2">
      <c r="B210" s="56">
        <v>80101505</v>
      </c>
      <c r="C210" s="61" t="s">
        <v>383</v>
      </c>
      <c r="D210" s="43" t="s">
        <v>78</v>
      </c>
      <c r="E210" s="58" t="s">
        <v>79</v>
      </c>
      <c r="F210" s="36" t="s">
        <v>271</v>
      </c>
      <c r="G210" s="65" t="s">
        <v>316</v>
      </c>
      <c r="H210" s="36">
        <v>150000000</v>
      </c>
      <c r="I210" s="36">
        <f t="shared" si="2"/>
        <v>150000000</v>
      </c>
      <c r="J210" s="36" t="s">
        <v>37</v>
      </c>
      <c r="K210" s="36" t="s">
        <v>38</v>
      </c>
      <c r="L210" s="39" t="s">
        <v>248</v>
      </c>
      <c r="M210" s="36" t="s">
        <v>388</v>
      </c>
    </row>
    <row r="211" spans="2:22" ht="51" x14ac:dyDescent="0.2">
      <c r="B211" s="56">
        <v>80101505</v>
      </c>
      <c r="C211" s="61" t="s">
        <v>573</v>
      </c>
      <c r="D211" s="43" t="s">
        <v>44</v>
      </c>
      <c r="E211" s="58" t="s">
        <v>54</v>
      </c>
      <c r="F211" s="36" t="s">
        <v>315</v>
      </c>
      <c r="G211" s="65" t="s">
        <v>316</v>
      </c>
      <c r="H211" s="36">
        <v>500000000</v>
      </c>
      <c r="I211" s="36">
        <f t="shared" si="2"/>
        <v>500000000</v>
      </c>
      <c r="J211" s="36" t="s">
        <v>37</v>
      </c>
      <c r="K211" s="36" t="s">
        <v>38</v>
      </c>
      <c r="L211" s="39" t="s">
        <v>248</v>
      </c>
      <c r="M211" s="36" t="s">
        <v>389</v>
      </c>
    </row>
    <row r="212" spans="2:22" ht="51" x14ac:dyDescent="0.2">
      <c r="B212" s="56">
        <v>80101505</v>
      </c>
      <c r="C212" s="61" t="s">
        <v>384</v>
      </c>
      <c r="D212" s="43" t="s">
        <v>53</v>
      </c>
      <c r="E212" s="58" t="s">
        <v>54</v>
      </c>
      <c r="F212" s="36" t="s">
        <v>315</v>
      </c>
      <c r="G212" s="65" t="s">
        <v>316</v>
      </c>
      <c r="H212" s="36">
        <v>400000000</v>
      </c>
      <c r="I212" s="36">
        <f t="shared" si="2"/>
        <v>400000000</v>
      </c>
      <c r="J212" s="36" t="s">
        <v>37</v>
      </c>
      <c r="K212" s="36" t="s">
        <v>38</v>
      </c>
      <c r="L212" s="39" t="s">
        <v>248</v>
      </c>
      <c r="M212" s="36" t="s">
        <v>390</v>
      </c>
    </row>
    <row r="213" spans="2:22" ht="38.25" x14ac:dyDescent="0.2">
      <c r="B213" s="56" t="s">
        <v>394</v>
      </c>
      <c r="C213" s="61" t="s">
        <v>395</v>
      </c>
      <c r="D213" s="43" t="s">
        <v>53</v>
      </c>
      <c r="E213" s="58" t="s">
        <v>46</v>
      </c>
      <c r="F213" s="36" t="s">
        <v>362</v>
      </c>
      <c r="G213" s="65" t="s">
        <v>206</v>
      </c>
      <c r="H213" s="36">
        <v>312000000</v>
      </c>
      <c r="I213" s="36">
        <f t="shared" si="2"/>
        <v>312000000</v>
      </c>
      <c r="J213" s="36" t="s">
        <v>37</v>
      </c>
      <c r="K213" s="36" t="s">
        <v>38</v>
      </c>
      <c r="L213" s="39" t="s">
        <v>524</v>
      </c>
      <c r="M213" s="36" t="s">
        <v>396</v>
      </c>
    </row>
    <row r="214" spans="2:22" ht="83.25" customHeight="1" x14ac:dyDescent="0.2">
      <c r="B214" s="56">
        <v>80101509</v>
      </c>
      <c r="C214" s="61" t="s">
        <v>446</v>
      </c>
      <c r="D214" s="16" t="s">
        <v>442</v>
      </c>
      <c r="E214" s="17" t="s">
        <v>54</v>
      </c>
      <c r="F214" s="17" t="s">
        <v>69</v>
      </c>
      <c r="G214" s="65" t="s">
        <v>206</v>
      </c>
      <c r="H214" s="36">
        <v>50680000</v>
      </c>
      <c r="I214" s="36">
        <f t="shared" si="2"/>
        <v>50680000</v>
      </c>
      <c r="J214" s="36" t="s">
        <v>37</v>
      </c>
      <c r="K214" s="36" t="s">
        <v>38</v>
      </c>
      <c r="L214" s="39" t="s">
        <v>214</v>
      </c>
      <c r="M214" s="36" t="s">
        <v>451</v>
      </c>
    </row>
    <row r="215" spans="2:22" ht="87.75" customHeight="1" x14ac:dyDescent="0.2">
      <c r="B215" s="56">
        <v>80101509</v>
      </c>
      <c r="C215" s="61" t="s">
        <v>447</v>
      </c>
      <c r="D215" s="16" t="s">
        <v>442</v>
      </c>
      <c r="E215" s="17" t="s">
        <v>46</v>
      </c>
      <c r="F215" s="17" t="s">
        <v>69</v>
      </c>
      <c r="G215" s="65" t="s">
        <v>206</v>
      </c>
      <c r="H215" s="36">
        <v>49320000</v>
      </c>
      <c r="I215" s="36">
        <f t="shared" si="2"/>
        <v>49320000</v>
      </c>
      <c r="J215" s="36" t="s">
        <v>37</v>
      </c>
      <c r="K215" s="36" t="s">
        <v>38</v>
      </c>
      <c r="L215" s="39" t="s">
        <v>214</v>
      </c>
      <c r="M215" s="36" t="s">
        <v>452</v>
      </c>
    </row>
    <row r="216" spans="2:22" ht="101.25" customHeight="1" x14ac:dyDescent="0.2">
      <c r="B216" s="56">
        <v>81121500</v>
      </c>
      <c r="C216" s="61" t="s">
        <v>448</v>
      </c>
      <c r="D216" s="16" t="s">
        <v>442</v>
      </c>
      <c r="E216" s="17" t="s">
        <v>54</v>
      </c>
      <c r="F216" s="17" t="s">
        <v>69</v>
      </c>
      <c r="G216" s="65" t="s">
        <v>206</v>
      </c>
      <c r="H216" s="36">
        <v>66500000</v>
      </c>
      <c r="I216" s="36">
        <f t="shared" si="2"/>
        <v>66500000</v>
      </c>
      <c r="J216" s="36" t="s">
        <v>37</v>
      </c>
      <c r="K216" s="36" t="s">
        <v>38</v>
      </c>
      <c r="L216" s="39" t="s">
        <v>214</v>
      </c>
      <c r="M216" s="36" t="s">
        <v>453</v>
      </c>
    </row>
    <row r="217" spans="2:22" ht="96" customHeight="1" x14ac:dyDescent="0.2">
      <c r="B217" s="56">
        <v>81121500</v>
      </c>
      <c r="C217" s="61" t="s">
        <v>448</v>
      </c>
      <c r="D217" s="16" t="s">
        <v>442</v>
      </c>
      <c r="E217" s="17" t="s">
        <v>54</v>
      </c>
      <c r="F217" s="17" t="s">
        <v>69</v>
      </c>
      <c r="G217" s="65" t="s">
        <v>206</v>
      </c>
      <c r="H217" s="36">
        <v>56000000</v>
      </c>
      <c r="I217" s="36">
        <f t="shared" si="2"/>
        <v>56000000</v>
      </c>
      <c r="J217" s="36" t="s">
        <v>37</v>
      </c>
      <c r="K217" s="36" t="s">
        <v>38</v>
      </c>
      <c r="L217" s="39" t="s">
        <v>214</v>
      </c>
      <c r="M217" s="36" t="s">
        <v>454</v>
      </c>
    </row>
    <row r="218" spans="2:22" ht="97.5" customHeight="1" x14ac:dyDescent="0.2">
      <c r="B218" s="56">
        <v>81121501</v>
      </c>
      <c r="C218" s="61" t="s">
        <v>448</v>
      </c>
      <c r="D218" s="16" t="s">
        <v>442</v>
      </c>
      <c r="E218" s="17" t="s">
        <v>54</v>
      </c>
      <c r="F218" s="17" t="s">
        <v>69</v>
      </c>
      <c r="G218" s="65" t="s">
        <v>206</v>
      </c>
      <c r="H218" s="36">
        <v>35000000</v>
      </c>
      <c r="I218" s="36">
        <f t="shared" si="2"/>
        <v>35000000</v>
      </c>
      <c r="J218" s="36" t="s">
        <v>37</v>
      </c>
      <c r="K218" s="36" t="s">
        <v>38</v>
      </c>
      <c r="L218" s="39" t="s">
        <v>214</v>
      </c>
      <c r="M218" s="36" t="s">
        <v>455</v>
      </c>
    </row>
    <row r="219" spans="2:22" ht="155.25" customHeight="1" x14ac:dyDescent="0.2">
      <c r="B219" s="56">
        <v>81102702</v>
      </c>
      <c r="C219" s="61" t="s">
        <v>617</v>
      </c>
      <c r="D219" s="16" t="s">
        <v>442</v>
      </c>
      <c r="E219" s="17" t="s">
        <v>54</v>
      </c>
      <c r="F219" s="17" t="s">
        <v>69</v>
      </c>
      <c r="G219" s="65" t="s">
        <v>206</v>
      </c>
      <c r="H219" s="36">
        <v>56000000</v>
      </c>
      <c r="I219" s="36">
        <f t="shared" si="2"/>
        <v>56000000</v>
      </c>
      <c r="J219" s="36" t="s">
        <v>37</v>
      </c>
      <c r="K219" s="36" t="s">
        <v>38</v>
      </c>
      <c r="L219" s="39" t="s">
        <v>214</v>
      </c>
      <c r="M219" s="36" t="s">
        <v>456</v>
      </c>
    </row>
    <row r="220" spans="2:22" ht="150" customHeight="1" x14ac:dyDescent="0.2">
      <c r="B220" s="56">
        <v>81102702</v>
      </c>
      <c r="C220" s="61" t="s">
        <v>618</v>
      </c>
      <c r="D220" s="16" t="s">
        <v>442</v>
      </c>
      <c r="E220" s="17" t="s">
        <v>54</v>
      </c>
      <c r="F220" s="17" t="s">
        <v>69</v>
      </c>
      <c r="G220" s="65" t="s">
        <v>206</v>
      </c>
      <c r="H220" s="36">
        <v>56000000</v>
      </c>
      <c r="I220" s="36">
        <f t="shared" si="2"/>
        <v>56000000</v>
      </c>
      <c r="J220" s="36" t="s">
        <v>37</v>
      </c>
      <c r="K220" s="36" t="s">
        <v>38</v>
      </c>
      <c r="L220" s="39" t="s">
        <v>214</v>
      </c>
      <c r="M220" s="36" t="s">
        <v>457</v>
      </c>
    </row>
    <row r="221" spans="2:22" ht="78.75" customHeight="1" x14ac:dyDescent="0.2">
      <c r="B221" s="56">
        <v>81131505</v>
      </c>
      <c r="C221" s="61" t="s">
        <v>449</v>
      </c>
      <c r="D221" s="16" t="s">
        <v>442</v>
      </c>
      <c r="E221" s="17" t="s">
        <v>54</v>
      </c>
      <c r="F221" s="17" t="s">
        <v>69</v>
      </c>
      <c r="G221" s="65" t="s">
        <v>206</v>
      </c>
      <c r="H221" s="36">
        <v>57000000</v>
      </c>
      <c r="I221" s="36">
        <f t="shared" si="2"/>
        <v>57000000</v>
      </c>
      <c r="J221" s="36" t="s">
        <v>37</v>
      </c>
      <c r="K221" s="36" t="s">
        <v>38</v>
      </c>
      <c r="L221" s="39" t="s">
        <v>214</v>
      </c>
      <c r="M221" s="36" t="s">
        <v>458</v>
      </c>
    </row>
    <row r="222" spans="2:22" ht="78" customHeight="1" x14ac:dyDescent="0.2">
      <c r="B222" s="56">
        <v>81131505</v>
      </c>
      <c r="C222" s="61" t="s">
        <v>449</v>
      </c>
      <c r="D222" s="16" t="s">
        <v>442</v>
      </c>
      <c r="E222" s="17" t="s">
        <v>46</v>
      </c>
      <c r="F222" s="17" t="s">
        <v>69</v>
      </c>
      <c r="G222" s="65" t="s">
        <v>206</v>
      </c>
      <c r="H222" s="36">
        <v>31500000</v>
      </c>
      <c r="I222" s="36">
        <f t="shared" si="2"/>
        <v>31500000</v>
      </c>
      <c r="J222" s="36" t="s">
        <v>37</v>
      </c>
      <c r="K222" s="36" t="s">
        <v>38</v>
      </c>
      <c r="L222" s="39" t="s">
        <v>214</v>
      </c>
      <c r="M222" s="36" t="s">
        <v>459</v>
      </c>
    </row>
    <row r="223" spans="2:22" ht="63.75" x14ac:dyDescent="0.2">
      <c r="B223" s="56">
        <v>80111501</v>
      </c>
      <c r="C223" s="61" t="s">
        <v>450</v>
      </c>
      <c r="D223" s="16" t="s">
        <v>442</v>
      </c>
      <c r="E223" s="17" t="s">
        <v>46</v>
      </c>
      <c r="F223" s="17" t="s">
        <v>69</v>
      </c>
      <c r="G223" s="65" t="s">
        <v>206</v>
      </c>
      <c r="H223" s="36">
        <v>42000000</v>
      </c>
      <c r="I223" s="36">
        <f t="shared" si="2"/>
        <v>42000000</v>
      </c>
      <c r="J223" s="36" t="s">
        <v>37</v>
      </c>
      <c r="K223" s="36" t="s">
        <v>38</v>
      </c>
      <c r="L223" s="39" t="s">
        <v>214</v>
      </c>
      <c r="M223" s="36" t="s">
        <v>460</v>
      </c>
    </row>
    <row r="224" spans="2:22" s="63" customFormat="1" ht="51" x14ac:dyDescent="0.25">
      <c r="B224" s="65">
        <v>80101507</v>
      </c>
      <c r="C224" s="61" t="s">
        <v>572</v>
      </c>
      <c r="D224" s="36" t="s">
        <v>44</v>
      </c>
      <c r="E224" s="66" t="s">
        <v>46</v>
      </c>
      <c r="F224" s="36" t="s">
        <v>463</v>
      </c>
      <c r="G224" s="65" t="s">
        <v>316</v>
      </c>
      <c r="H224" s="66">
        <v>195504356</v>
      </c>
      <c r="I224" s="66">
        <f>H224</f>
        <v>195504356</v>
      </c>
      <c r="J224" s="36" t="s">
        <v>37</v>
      </c>
      <c r="K224" s="36" t="s">
        <v>38</v>
      </c>
      <c r="L224" s="61" t="s">
        <v>248</v>
      </c>
      <c r="M224" s="36" t="s">
        <v>466</v>
      </c>
      <c r="N224" s="64"/>
      <c r="O224" s="64"/>
      <c r="P224" s="64"/>
      <c r="Q224" s="64"/>
      <c r="R224" s="64"/>
      <c r="S224" s="64"/>
      <c r="T224" s="64"/>
      <c r="U224" s="64"/>
      <c r="V224" s="64"/>
    </row>
    <row r="225" spans="2:22" s="63" customFormat="1" ht="51" x14ac:dyDescent="0.25">
      <c r="B225" s="65">
        <v>80101507</v>
      </c>
      <c r="C225" s="61" t="s">
        <v>461</v>
      </c>
      <c r="D225" s="36" t="s">
        <v>53</v>
      </c>
      <c r="E225" s="66" t="s">
        <v>465</v>
      </c>
      <c r="F225" s="36" t="s">
        <v>464</v>
      </c>
      <c r="G225" s="65" t="s">
        <v>316</v>
      </c>
      <c r="H225" s="66">
        <v>150000000</v>
      </c>
      <c r="I225" s="66">
        <f>H225</f>
        <v>150000000</v>
      </c>
      <c r="J225" s="36" t="s">
        <v>37</v>
      </c>
      <c r="K225" s="36" t="s">
        <v>38</v>
      </c>
      <c r="L225" s="61" t="s">
        <v>248</v>
      </c>
      <c r="M225" s="36" t="s">
        <v>467</v>
      </c>
      <c r="N225" s="64"/>
      <c r="O225" s="64"/>
      <c r="P225" s="64"/>
      <c r="Q225" s="64"/>
      <c r="R225" s="64"/>
      <c r="S225" s="64"/>
      <c r="T225" s="64"/>
      <c r="U225" s="64"/>
      <c r="V225" s="64"/>
    </row>
    <row r="226" spans="2:22" s="63" customFormat="1" ht="51" x14ac:dyDescent="0.25">
      <c r="B226" s="65">
        <v>80101507</v>
      </c>
      <c r="C226" s="61" t="s">
        <v>462</v>
      </c>
      <c r="D226" s="36" t="s">
        <v>53</v>
      </c>
      <c r="E226" s="66" t="s">
        <v>465</v>
      </c>
      <c r="F226" s="36" t="s">
        <v>464</v>
      </c>
      <c r="G226" s="65" t="s">
        <v>316</v>
      </c>
      <c r="H226" s="66">
        <v>100000000</v>
      </c>
      <c r="I226" s="66">
        <f>H226</f>
        <v>100000000</v>
      </c>
      <c r="J226" s="36" t="s">
        <v>37</v>
      </c>
      <c r="K226" s="36" t="s">
        <v>38</v>
      </c>
      <c r="L226" s="61" t="s">
        <v>248</v>
      </c>
      <c r="M226" s="36" t="s">
        <v>468</v>
      </c>
      <c r="N226" s="64"/>
      <c r="O226" s="64"/>
      <c r="P226" s="64"/>
      <c r="Q226" s="64"/>
      <c r="R226" s="64"/>
      <c r="S226" s="64"/>
      <c r="T226" s="64"/>
      <c r="U226" s="64"/>
      <c r="V226" s="64"/>
    </row>
    <row r="227" spans="2:22" ht="51" x14ac:dyDescent="0.2">
      <c r="B227" s="65">
        <v>80101507</v>
      </c>
      <c r="C227" s="61" t="s">
        <v>469</v>
      </c>
      <c r="D227" s="36" t="s">
        <v>53</v>
      </c>
      <c r="E227" s="66" t="s">
        <v>465</v>
      </c>
      <c r="F227" s="36" t="s">
        <v>464</v>
      </c>
      <c r="G227" s="65" t="s">
        <v>316</v>
      </c>
      <c r="H227" s="36">
        <v>84000000</v>
      </c>
      <c r="I227" s="36">
        <f>H227</f>
        <v>84000000</v>
      </c>
      <c r="J227" s="36" t="s">
        <v>37</v>
      </c>
      <c r="K227" s="36" t="s">
        <v>38</v>
      </c>
      <c r="L227" s="39" t="s">
        <v>248</v>
      </c>
      <c r="M227" s="36" t="s">
        <v>471</v>
      </c>
    </row>
    <row r="228" spans="2:22" ht="51" x14ac:dyDescent="0.2">
      <c r="B228" s="65">
        <v>80101505</v>
      </c>
      <c r="C228" s="61" t="s">
        <v>470</v>
      </c>
      <c r="D228" s="36" t="s">
        <v>44</v>
      </c>
      <c r="E228" s="66" t="s">
        <v>46</v>
      </c>
      <c r="F228" s="36" t="s">
        <v>463</v>
      </c>
      <c r="G228" s="65" t="s">
        <v>316</v>
      </c>
      <c r="H228" s="36">
        <v>300000000</v>
      </c>
      <c r="I228" s="36">
        <f>H228</f>
        <v>300000000</v>
      </c>
      <c r="J228" s="36" t="s">
        <v>37</v>
      </c>
      <c r="K228" s="36" t="s">
        <v>38</v>
      </c>
      <c r="L228" s="39" t="s">
        <v>248</v>
      </c>
      <c r="M228" s="36" t="s">
        <v>472</v>
      </c>
    </row>
    <row r="229" spans="2:22" ht="46.5" customHeight="1" x14ac:dyDescent="0.2">
      <c r="B229" s="65">
        <v>81111809</v>
      </c>
      <c r="C229" s="61" t="s">
        <v>480</v>
      </c>
      <c r="D229" s="36" t="s">
        <v>53</v>
      </c>
      <c r="E229" s="66" t="s">
        <v>119</v>
      </c>
      <c r="F229" s="36" t="s">
        <v>475</v>
      </c>
      <c r="G229" s="65" t="s">
        <v>171</v>
      </c>
      <c r="H229" s="36">
        <v>53000000</v>
      </c>
      <c r="I229" s="36">
        <v>53000000</v>
      </c>
      <c r="J229" s="36" t="s">
        <v>37</v>
      </c>
      <c r="K229" s="36" t="s">
        <v>38</v>
      </c>
      <c r="L229" s="39" t="s">
        <v>172</v>
      </c>
      <c r="M229" s="36" t="s">
        <v>478</v>
      </c>
    </row>
    <row r="230" spans="2:22" ht="75.75" customHeight="1" x14ac:dyDescent="0.2">
      <c r="B230" s="56">
        <v>80111604</v>
      </c>
      <c r="C230" s="111" t="s">
        <v>481</v>
      </c>
      <c r="D230" s="36" t="s">
        <v>53</v>
      </c>
      <c r="E230" s="36" t="s">
        <v>54</v>
      </c>
      <c r="F230" s="36" t="s">
        <v>476</v>
      </c>
      <c r="G230" s="65" t="s">
        <v>171</v>
      </c>
      <c r="H230" s="36">
        <v>18000000</v>
      </c>
      <c r="I230" s="36">
        <v>18000000</v>
      </c>
      <c r="J230" s="36" t="s">
        <v>37</v>
      </c>
      <c r="K230" s="36" t="s">
        <v>38</v>
      </c>
      <c r="L230" s="39" t="s">
        <v>477</v>
      </c>
      <c r="M230" s="36" t="s">
        <v>479</v>
      </c>
    </row>
    <row r="231" spans="2:22" s="63" customFormat="1" ht="99.75" customHeight="1" x14ac:dyDescent="0.25">
      <c r="B231" s="65">
        <v>80111608</v>
      </c>
      <c r="C231" s="61" t="s">
        <v>787</v>
      </c>
      <c r="D231" s="36" t="s">
        <v>53</v>
      </c>
      <c r="E231" s="61" t="s">
        <v>465</v>
      </c>
      <c r="F231" s="36" t="s">
        <v>476</v>
      </c>
      <c r="G231" s="65" t="s">
        <v>171</v>
      </c>
      <c r="H231" s="66">
        <v>24000000</v>
      </c>
      <c r="I231" s="66">
        <f>H231</f>
        <v>24000000</v>
      </c>
      <c r="J231" s="36" t="s">
        <v>37</v>
      </c>
      <c r="K231" s="36" t="s">
        <v>38</v>
      </c>
      <c r="L231" s="39" t="s">
        <v>477</v>
      </c>
      <c r="M231" s="36" t="s">
        <v>527</v>
      </c>
      <c r="N231" s="64"/>
      <c r="O231" s="64"/>
      <c r="P231" s="64"/>
      <c r="Q231" s="64"/>
      <c r="R231" s="64"/>
      <c r="S231" s="64"/>
      <c r="T231" s="64"/>
      <c r="U231" s="64"/>
      <c r="V231" s="64"/>
    </row>
    <row r="232" spans="2:22" ht="84.75" customHeight="1" x14ac:dyDescent="0.2">
      <c r="B232" s="56">
        <v>80111614</v>
      </c>
      <c r="C232" s="61" t="s">
        <v>529</v>
      </c>
      <c r="D232" s="36" t="s">
        <v>53</v>
      </c>
      <c r="E232" s="61" t="s">
        <v>465</v>
      </c>
      <c r="F232" s="36" t="s">
        <v>476</v>
      </c>
      <c r="G232" s="65" t="s">
        <v>171</v>
      </c>
      <c r="H232" s="36">
        <v>55250000</v>
      </c>
      <c r="I232" s="36">
        <f>H232</f>
        <v>55250000</v>
      </c>
      <c r="J232" s="36" t="s">
        <v>37</v>
      </c>
      <c r="K232" s="36" t="s">
        <v>38</v>
      </c>
      <c r="L232" s="39" t="s">
        <v>477</v>
      </c>
      <c r="M232" s="36" t="s">
        <v>528</v>
      </c>
    </row>
    <row r="233" spans="2:22" s="63" customFormat="1" ht="60.75" customHeight="1" x14ac:dyDescent="0.25">
      <c r="B233" s="65">
        <v>80101507</v>
      </c>
      <c r="C233" s="61" t="s">
        <v>536</v>
      </c>
      <c r="D233" s="36" t="s">
        <v>624</v>
      </c>
      <c r="E233" s="61" t="s">
        <v>624</v>
      </c>
      <c r="F233" s="36" t="s">
        <v>624</v>
      </c>
      <c r="G233" s="65" t="s">
        <v>316</v>
      </c>
      <c r="H233" s="66">
        <v>0</v>
      </c>
      <c r="I233" s="66">
        <v>0</v>
      </c>
      <c r="J233" s="36" t="s">
        <v>37</v>
      </c>
      <c r="K233" s="36" t="s">
        <v>38</v>
      </c>
      <c r="L233" s="61" t="s">
        <v>248</v>
      </c>
      <c r="M233" s="36" t="s">
        <v>544</v>
      </c>
      <c r="N233" s="64"/>
      <c r="O233" s="64"/>
      <c r="P233" s="64"/>
      <c r="Q233" s="64"/>
      <c r="R233" s="64"/>
      <c r="S233" s="64"/>
      <c r="T233" s="64"/>
      <c r="U233" s="64"/>
      <c r="V233" s="64"/>
    </row>
    <row r="234" spans="2:22" s="63" customFormat="1" ht="73.5" customHeight="1" x14ac:dyDescent="0.25">
      <c r="B234" s="65">
        <v>80101505</v>
      </c>
      <c r="C234" s="61" t="s">
        <v>538</v>
      </c>
      <c r="D234" s="36" t="s">
        <v>44</v>
      </c>
      <c r="E234" s="61" t="s">
        <v>34</v>
      </c>
      <c r="F234" s="36" t="s">
        <v>371</v>
      </c>
      <c r="G234" s="65" t="s">
        <v>316</v>
      </c>
      <c r="H234" s="66">
        <v>16000000</v>
      </c>
      <c r="I234" s="66">
        <v>16000000</v>
      </c>
      <c r="J234" s="36" t="s">
        <v>37</v>
      </c>
      <c r="K234" s="36" t="s">
        <v>38</v>
      </c>
      <c r="L234" s="61" t="s">
        <v>248</v>
      </c>
      <c r="M234" s="36" t="s">
        <v>545</v>
      </c>
      <c r="N234" s="64"/>
      <c r="O234" s="64"/>
      <c r="P234" s="64"/>
      <c r="Q234" s="64"/>
      <c r="R234" s="64"/>
      <c r="S234" s="64"/>
      <c r="T234" s="64"/>
      <c r="U234" s="64"/>
      <c r="V234" s="64"/>
    </row>
    <row r="235" spans="2:22" ht="81.75" customHeight="1" x14ac:dyDescent="0.2">
      <c r="B235" s="65">
        <v>80101505</v>
      </c>
      <c r="C235" s="61" t="s">
        <v>539</v>
      </c>
      <c r="D235" s="36" t="s">
        <v>44</v>
      </c>
      <c r="E235" s="61" t="s">
        <v>542</v>
      </c>
      <c r="F235" s="36" t="s">
        <v>371</v>
      </c>
      <c r="G235" s="65" t="s">
        <v>316</v>
      </c>
      <c r="H235" s="66">
        <f>I235+88533328</f>
        <v>191999990</v>
      </c>
      <c r="I235" s="66">
        <v>103466662</v>
      </c>
      <c r="J235" s="36" t="s">
        <v>40</v>
      </c>
      <c r="K235" s="36" t="s">
        <v>299</v>
      </c>
      <c r="L235" s="61" t="s">
        <v>248</v>
      </c>
      <c r="M235" s="36" t="s">
        <v>546</v>
      </c>
    </row>
    <row r="236" spans="2:22" ht="78.75" customHeight="1" x14ac:dyDescent="0.2">
      <c r="B236" s="65">
        <v>80101505</v>
      </c>
      <c r="C236" s="61" t="s">
        <v>540</v>
      </c>
      <c r="D236" s="36" t="s">
        <v>44</v>
      </c>
      <c r="E236" s="61" t="s">
        <v>34</v>
      </c>
      <c r="F236" s="36" t="s">
        <v>371</v>
      </c>
      <c r="G236" s="65" t="s">
        <v>316</v>
      </c>
      <c r="H236" s="66">
        <f>96000000+96000000</f>
        <v>192000000</v>
      </c>
      <c r="I236" s="66">
        <v>96000000</v>
      </c>
      <c r="J236" s="36" t="s">
        <v>40</v>
      </c>
      <c r="K236" s="36" t="s">
        <v>299</v>
      </c>
      <c r="L236" s="61" t="s">
        <v>248</v>
      </c>
      <c r="M236" s="36" t="s">
        <v>547</v>
      </c>
    </row>
    <row r="237" spans="2:22" s="63" customFormat="1" ht="80.25" customHeight="1" x14ac:dyDescent="0.25">
      <c r="B237" s="65">
        <v>90121502</v>
      </c>
      <c r="C237" s="61" t="s">
        <v>625</v>
      </c>
      <c r="D237" s="36" t="s">
        <v>42</v>
      </c>
      <c r="E237" s="61" t="s">
        <v>541</v>
      </c>
      <c r="F237" s="36" t="s">
        <v>543</v>
      </c>
      <c r="G237" s="65" t="s">
        <v>316</v>
      </c>
      <c r="H237" s="66">
        <v>1000000000</v>
      </c>
      <c r="I237" s="66">
        <v>400000000</v>
      </c>
      <c r="J237" s="36" t="s">
        <v>40</v>
      </c>
      <c r="K237" s="36" t="s">
        <v>299</v>
      </c>
      <c r="L237" s="61" t="s">
        <v>248</v>
      </c>
      <c r="M237" s="36" t="s">
        <v>548</v>
      </c>
      <c r="N237" s="104"/>
      <c r="O237" s="64"/>
      <c r="P237" s="64"/>
      <c r="Q237" s="64"/>
      <c r="R237" s="64"/>
      <c r="S237" s="64"/>
      <c r="T237" s="64"/>
      <c r="U237" s="64"/>
      <c r="V237" s="64"/>
    </row>
    <row r="238" spans="2:22" ht="110.25" customHeight="1" x14ac:dyDescent="0.2">
      <c r="B238" s="65">
        <v>81102702</v>
      </c>
      <c r="C238" s="61" t="s">
        <v>550</v>
      </c>
      <c r="D238" s="36" t="s">
        <v>44</v>
      </c>
      <c r="E238" s="61" t="s">
        <v>551</v>
      </c>
      <c r="F238" s="36" t="s">
        <v>371</v>
      </c>
      <c r="G238" s="65" t="s">
        <v>206</v>
      </c>
      <c r="H238" s="66">
        <v>48000000</v>
      </c>
      <c r="I238" s="66">
        <f t="shared" ref="I238:I244" si="3">H238</f>
        <v>48000000</v>
      </c>
      <c r="J238" s="66" t="s">
        <v>37</v>
      </c>
      <c r="K238" s="66" t="s">
        <v>38</v>
      </c>
      <c r="L238" s="39" t="s">
        <v>552</v>
      </c>
      <c r="M238" s="36" t="s">
        <v>555</v>
      </c>
    </row>
    <row r="239" spans="2:22" ht="69.75" customHeight="1" x14ac:dyDescent="0.2">
      <c r="B239" s="35">
        <v>81102702</v>
      </c>
      <c r="C239" s="61" t="s">
        <v>553</v>
      </c>
      <c r="D239" s="36" t="s">
        <v>44</v>
      </c>
      <c r="E239" s="61" t="s">
        <v>46</v>
      </c>
      <c r="F239" s="36" t="s">
        <v>371</v>
      </c>
      <c r="G239" s="65" t="s">
        <v>171</v>
      </c>
      <c r="H239" s="66">
        <v>100000000</v>
      </c>
      <c r="I239" s="66">
        <f t="shared" si="3"/>
        <v>100000000</v>
      </c>
      <c r="J239" s="66" t="s">
        <v>37</v>
      </c>
      <c r="K239" s="66" t="s">
        <v>38</v>
      </c>
      <c r="L239" s="39" t="s">
        <v>62</v>
      </c>
      <c r="M239" s="36" t="s">
        <v>556</v>
      </c>
    </row>
    <row r="240" spans="2:22" ht="96" customHeight="1" x14ac:dyDescent="0.2">
      <c r="B240" s="35">
        <v>80101507</v>
      </c>
      <c r="C240" s="61" t="s">
        <v>554</v>
      </c>
      <c r="D240" s="36" t="s">
        <v>44</v>
      </c>
      <c r="E240" s="61" t="s">
        <v>46</v>
      </c>
      <c r="F240" s="36" t="s">
        <v>371</v>
      </c>
      <c r="G240" s="65" t="s">
        <v>171</v>
      </c>
      <c r="H240" s="66">
        <v>51000000</v>
      </c>
      <c r="I240" s="66">
        <f t="shared" si="3"/>
        <v>51000000</v>
      </c>
      <c r="J240" s="66" t="s">
        <v>37</v>
      </c>
      <c r="K240" s="66" t="s">
        <v>38</v>
      </c>
      <c r="L240" s="39" t="s">
        <v>62</v>
      </c>
      <c r="M240" s="36" t="s">
        <v>557</v>
      </c>
    </row>
    <row r="241" spans="2:14" ht="81" customHeight="1" x14ac:dyDescent="0.2">
      <c r="B241" s="35">
        <v>81102702</v>
      </c>
      <c r="C241" s="61" t="s">
        <v>558</v>
      </c>
      <c r="D241" s="36" t="s">
        <v>44</v>
      </c>
      <c r="E241" s="61" t="s">
        <v>46</v>
      </c>
      <c r="F241" s="36" t="s">
        <v>371</v>
      </c>
      <c r="G241" s="65" t="s">
        <v>171</v>
      </c>
      <c r="H241" s="66">
        <v>51000000</v>
      </c>
      <c r="I241" s="66">
        <f t="shared" si="3"/>
        <v>51000000</v>
      </c>
      <c r="J241" s="66" t="s">
        <v>37</v>
      </c>
      <c r="K241" s="66" t="s">
        <v>38</v>
      </c>
      <c r="L241" s="39" t="s">
        <v>62</v>
      </c>
      <c r="M241" s="36" t="s">
        <v>559</v>
      </c>
    </row>
    <row r="242" spans="2:14" ht="62.25" customHeight="1" x14ac:dyDescent="0.2">
      <c r="B242" s="35">
        <v>81111503</v>
      </c>
      <c r="C242" s="61" t="s">
        <v>560</v>
      </c>
      <c r="D242" s="36" t="s">
        <v>44</v>
      </c>
      <c r="E242" s="61" t="s">
        <v>46</v>
      </c>
      <c r="F242" s="36" t="s">
        <v>371</v>
      </c>
      <c r="G242" s="65" t="s">
        <v>206</v>
      </c>
      <c r="H242" s="66">
        <v>51000000</v>
      </c>
      <c r="I242" s="66">
        <f t="shared" si="3"/>
        <v>51000000</v>
      </c>
      <c r="J242" s="66" t="s">
        <v>37</v>
      </c>
      <c r="K242" s="66" t="s">
        <v>38</v>
      </c>
      <c r="L242" s="39" t="s">
        <v>62</v>
      </c>
      <c r="M242" s="36" t="s">
        <v>562</v>
      </c>
      <c r="N242" s="102"/>
    </row>
    <row r="243" spans="2:14" ht="79.5" customHeight="1" x14ac:dyDescent="0.2">
      <c r="B243" s="35">
        <v>81111508</v>
      </c>
      <c r="C243" s="61" t="s">
        <v>561</v>
      </c>
      <c r="D243" s="36" t="s">
        <v>44</v>
      </c>
      <c r="E243" s="61" t="s">
        <v>46</v>
      </c>
      <c r="F243" s="36" t="s">
        <v>371</v>
      </c>
      <c r="G243" s="65" t="s">
        <v>206</v>
      </c>
      <c r="H243" s="66">
        <v>51000000</v>
      </c>
      <c r="I243" s="66">
        <f t="shared" si="3"/>
        <v>51000000</v>
      </c>
      <c r="J243" s="66" t="s">
        <v>37</v>
      </c>
      <c r="K243" s="66" t="s">
        <v>38</v>
      </c>
      <c r="L243" s="39" t="s">
        <v>62</v>
      </c>
      <c r="M243" s="36" t="s">
        <v>563</v>
      </c>
    </row>
    <row r="244" spans="2:14" ht="51" x14ac:dyDescent="0.2">
      <c r="B244" s="56">
        <v>80101604</v>
      </c>
      <c r="C244" s="61" t="s">
        <v>567</v>
      </c>
      <c r="D244" s="36" t="s">
        <v>44</v>
      </c>
      <c r="E244" s="57" t="s">
        <v>225</v>
      </c>
      <c r="F244" s="36" t="s">
        <v>568</v>
      </c>
      <c r="G244" s="65" t="s">
        <v>206</v>
      </c>
      <c r="H244" s="36">
        <v>100000000</v>
      </c>
      <c r="I244" s="36">
        <f t="shared" si="3"/>
        <v>100000000</v>
      </c>
      <c r="J244" s="66" t="s">
        <v>37</v>
      </c>
      <c r="K244" s="66" t="s">
        <v>38</v>
      </c>
      <c r="L244" s="39" t="s">
        <v>577</v>
      </c>
      <c r="M244" s="36" t="s">
        <v>565</v>
      </c>
    </row>
    <row r="245" spans="2:14" ht="59.25" customHeight="1" x14ac:dyDescent="0.2">
      <c r="B245" s="56">
        <v>80101505</v>
      </c>
      <c r="C245" s="61" t="s">
        <v>574</v>
      </c>
      <c r="D245" s="36" t="s">
        <v>44</v>
      </c>
      <c r="E245" s="61" t="s">
        <v>575</v>
      </c>
      <c r="F245" s="36" t="s">
        <v>371</v>
      </c>
      <c r="G245" s="65" t="s">
        <v>316</v>
      </c>
      <c r="H245" s="36">
        <f>168000000+140000000</f>
        <v>308000000</v>
      </c>
      <c r="I245" s="36">
        <v>140000000</v>
      </c>
      <c r="J245" s="36" t="s">
        <v>40</v>
      </c>
      <c r="K245" s="36" t="s">
        <v>299</v>
      </c>
      <c r="L245" s="61" t="s">
        <v>248</v>
      </c>
      <c r="M245" s="36" t="s">
        <v>576</v>
      </c>
    </row>
    <row r="246" spans="2:14" ht="51" x14ac:dyDescent="0.2">
      <c r="B246" s="56">
        <v>80101505</v>
      </c>
      <c r="C246" s="61" t="s">
        <v>718</v>
      </c>
      <c r="D246" s="36" t="s">
        <v>56</v>
      </c>
      <c r="E246" s="57" t="s">
        <v>225</v>
      </c>
      <c r="F246" s="36" t="s">
        <v>621</v>
      </c>
      <c r="G246" s="65" t="s">
        <v>316</v>
      </c>
      <c r="H246" s="36">
        <v>500000000</v>
      </c>
      <c r="I246" s="36">
        <f>H246</f>
        <v>500000000</v>
      </c>
      <c r="J246" s="66" t="s">
        <v>37</v>
      </c>
      <c r="K246" s="66" t="s">
        <v>38</v>
      </c>
      <c r="L246" s="61" t="s">
        <v>248</v>
      </c>
      <c r="M246" s="36" t="s">
        <v>622</v>
      </c>
    </row>
    <row r="247" spans="2:14" ht="51" x14ac:dyDescent="0.2">
      <c r="B247" s="56">
        <v>84111601</v>
      </c>
      <c r="C247" s="61" t="s">
        <v>535</v>
      </c>
      <c r="D247" s="36" t="s">
        <v>44</v>
      </c>
      <c r="E247" s="57" t="s">
        <v>626</v>
      </c>
      <c r="F247" s="36" t="s">
        <v>463</v>
      </c>
      <c r="G247" s="65" t="s">
        <v>316</v>
      </c>
      <c r="H247" s="20">
        <v>78290000</v>
      </c>
      <c r="I247" s="36">
        <v>41710000</v>
      </c>
      <c r="J247" s="36" t="s">
        <v>40</v>
      </c>
      <c r="K247" s="36" t="s">
        <v>299</v>
      </c>
      <c r="L247" s="61" t="s">
        <v>248</v>
      </c>
      <c r="M247" s="36" t="s">
        <v>627</v>
      </c>
    </row>
    <row r="248" spans="2:14" ht="69.75" customHeight="1" x14ac:dyDescent="0.2">
      <c r="B248" s="56">
        <v>80101505</v>
      </c>
      <c r="C248" s="61" t="s">
        <v>538</v>
      </c>
      <c r="D248" s="36" t="s">
        <v>438</v>
      </c>
      <c r="E248" s="57" t="s">
        <v>628</v>
      </c>
      <c r="F248" s="36" t="s">
        <v>464</v>
      </c>
      <c r="G248" s="65" t="s">
        <v>316</v>
      </c>
      <c r="H248" s="36">
        <v>128000000</v>
      </c>
      <c r="I248" s="36">
        <v>80000000</v>
      </c>
      <c r="J248" s="36" t="s">
        <v>40</v>
      </c>
      <c r="K248" s="36" t="s">
        <v>299</v>
      </c>
      <c r="L248" s="61" t="s">
        <v>248</v>
      </c>
      <c r="M248" s="36" t="s">
        <v>629</v>
      </c>
    </row>
    <row r="249" spans="2:14" ht="51" x14ac:dyDescent="0.2">
      <c r="B249" s="56">
        <v>80101505</v>
      </c>
      <c r="C249" s="61" t="s">
        <v>630</v>
      </c>
      <c r="D249" s="36" t="s">
        <v>438</v>
      </c>
      <c r="E249" s="57" t="s">
        <v>635</v>
      </c>
      <c r="F249" s="36" t="s">
        <v>464</v>
      </c>
      <c r="G249" s="65" t="s">
        <v>316</v>
      </c>
      <c r="H249" s="36">
        <v>70000000</v>
      </c>
      <c r="I249" s="36">
        <v>70000000</v>
      </c>
      <c r="J249" s="66" t="s">
        <v>37</v>
      </c>
      <c r="K249" s="66" t="s">
        <v>38</v>
      </c>
      <c r="L249" s="61" t="s">
        <v>248</v>
      </c>
      <c r="M249" s="36" t="s">
        <v>636</v>
      </c>
      <c r="N249" s="102"/>
    </row>
    <row r="250" spans="2:14" ht="51" customHeight="1" x14ac:dyDescent="0.2">
      <c r="B250" s="56">
        <v>80101505</v>
      </c>
      <c r="C250" s="61" t="s">
        <v>631</v>
      </c>
      <c r="D250" s="36" t="s">
        <v>42</v>
      </c>
      <c r="E250" s="57" t="s">
        <v>225</v>
      </c>
      <c r="F250" s="36" t="s">
        <v>464</v>
      </c>
      <c r="G250" s="65" t="s">
        <v>316</v>
      </c>
      <c r="H250" s="36">
        <v>83300000</v>
      </c>
      <c r="I250" s="36">
        <f>H250</f>
        <v>83300000</v>
      </c>
      <c r="J250" s="66" t="s">
        <v>37</v>
      </c>
      <c r="K250" s="66" t="s">
        <v>38</v>
      </c>
      <c r="L250" s="61" t="s">
        <v>248</v>
      </c>
      <c r="M250" s="36" t="s">
        <v>637</v>
      </c>
    </row>
    <row r="251" spans="2:14" ht="51" customHeight="1" x14ac:dyDescent="0.2">
      <c r="B251" s="56">
        <v>80101505</v>
      </c>
      <c r="C251" s="61" t="s">
        <v>632</v>
      </c>
      <c r="D251" s="36" t="s">
        <v>438</v>
      </c>
      <c r="E251" s="57" t="s">
        <v>635</v>
      </c>
      <c r="F251" s="36" t="s">
        <v>463</v>
      </c>
      <c r="G251" s="65" t="s">
        <v>316</v>
      </c>
      <c r="H251" s="36">
        <v>120000000</v>
      </c>
      <c r="I251" s="36">
        <v>120000000</v>
      </c>
      <c r="J251" s="66" t="s">
        <v>37</v>
      </c>
      <c r="K251" s="66" t="s">
        <v>38</v>
      </c>
      <c r="L251" s="61" t="s">
        <v>248</v>
      </c>
      <c r="M251" s="36" t="s">
        <v>638</v>
      </c>
      <c r="N251" s="102"/>
    </row>
    <row r="252" spans="2:14" ht="45.75" customHeight="1" x14ac:dyDescent="0.2">
      <c r="B252" s="56">
        <v>80101505</v>
      </c>
      <c r="C252" s="61" t="s">
        <v>633</v>
      </c>
      <c r="D252" s="36" t="s">
        <v>438</v>
      </c>
      <c r="E252" s="57" t="s">
        <v>635</v>
      </c>
      <c r="F252" s="36" t="s">
        <v>621</v>
      </c>
      <c r="G252" s="65" t="s">
        <v>316</v>
      </c>
      <c r="H252" s="36">
        <v>300000000</v>
      </c>
      <c r="I252" s="36">
        <v>300000000</v>
      </c>
      <c r="J252" s="66" t="s">
        <v>37</v>
      </c>
      <c r="K252" s="66" t="s">
        <v>38</v>
      </c>
      <c r="L252" s="61" t="s">
        <v>248</v>
      </c>
      <c r="M252" s="36" t="s">
        <v>639</v>
      </c>
      <c r="N252" s="102"/>
    </row>
    <row r="253" spans="2:14" ht="49.5" customHeight="1" x14ac:dyDescent="0.2">
      <c r="B253" s="56">
        <v>80101505</v>
      </c>
      <c r="C253" s="61" t="s">
        <v>634</v>
      </c>
      <c r="D253" s="36" t="s">
        <v>438</v>
      </c>
      <c r="E253" s="57" t="s">
        <v>635</v>
      </c>
      <c r="F253" s="36" t="s">
        <v>464</v>
      </c>
      <c r="G253" s="65" t="s">
        <v>316</v>
      </c>
      <c r="H253" s="36">
        <v>40000000</v>
      </c>
      <c r="I253" s="36">
        <v>40000000</v>
      </c>
      <c r="J253" s="66" t="s">
        <v>37</v>
      </c>
      <c r="K253" s="66" t="s">
        <v>38</v>
      </c>
      <c r="L253" s="61" t="s">
        <v>248</v>
      </c>
      <c r="M253" s="36" t="s">
        <v>640</v>
      </c>
    </row>
    <row r="254" spans="2:14" ht="109.5" customHeight="1" x14ac:dyDescent="0.2">
      <c r="B254" s="56">
        <v>80101509</v>
      </c>
      <c r="C254" s="61" t="s">
        <v>654</v>
      </c>
      <c r="D254" s="36" t="s">
        <v>438</v>
      </c>
      <c r="E254" s="57" t="s">
        <v>655</v>
      </c>
      <c r="F254" s="36" t="s">
        <v>463</v>
      </c>
      <c r="G254" s="65" t="s">
        <v>206</v>
      </c>
      <c r="H254" s="36">
        <v>60000000</v>
      </c>
      <c r="I254" s="36">
        <v>60000000</v>
      </c>
      <c r="J254" s="66" t="s">
        <v>37</v>
      </c>
      <c r="K254" s="66" t="s">
        <v>38</v>
      </c>
      <c r="L254" s="39" t="s">
        <v>552</v>
      </c>
      <c r="M254" s="36" t="s">
        <v>656</v>
      </c>
    </row>
    <row r="255" spans="2:14" ht="114.75" x14ac:dyDescent="0.2">
      <c r="B255" s="56" t="s">
        <v>658</v>
      </c>
      <c r="C255" s="61" t="s">
        <v>657</v>
      </c>
      <c r="D255" s="36" t="s">
        <v>438</v>
      </c>
      <c r="E255" s="57" t="s">
        <v>655</v>
      </c>
      <c r="F255" s="36" t="s">
        <v>463</v>
      </c>
      <c r="G255" s="65" t="s">
        <v>206</v>
      </c>
      <c r="H255" s="36">
        <v>60000000</v>
      </c>
      <c r="I255" s="36">
        <v>60000000</v>
      </c>
      <c r="J255" s="66" t="s">
        <v>37</v>
      </c>
      <c r="K255" s="66" t="s">
        <v>38</v>
      </c>
      <c r="L255" s="39" t="s">
        <v>592</v>
      </c>
      <c r="M255" s="36" t="s">
        <v>661</v>
      </c>
    </row>
    <row r="256" spans="2:14" ht="114.75" x14ac:dyDescent="0.2">
      <c r="B256" s="56" t="s">
        <v>658</v>
      </c>
      <c r="C256" s="61" t="s">
        <v>659</v>
      </c>
      <c r="D256" s="36" t="s">
        <v>438</v>
      </c>
      <c r="E256" s="57" t="s">
        <v>655</v>
      </c>
      <c r="F256" s="36" t="s">
        <v>463</v>
      </c>
      <c r="G256" s="65" t="s">
        <v>206</v>
      </c>
      <c r="H256" s="36">
        <v>60000000</v>
      </c>
      <c r="I256" s="36">
        <v>60000000</v>
      </c>
      <c r="J256" s="66" t="s">
        <v>37</v>
      </c>
      <c r="K256" s="66" t="s">
        <v>38</v>
      </c>
      <c r="L256" s="39" t="s">
        <v>592</v>
      </c>
      <c r="M256" s="36" t="s">
        <v>662</v>
      </c>
    </row>
    <row r="257" spans="2:13" ht="114.75" x14ac:dyDescent="0.2">
      <c r="B257" s="56" t="s">
        <v>658</v>
      </c>
      <c r="C257" s="61" t="s">
        <v>660</v>
      </c>
      <c r="D257" s="36" t="s">
        <v>438</v>
      </c>
      <c r="E257" s="57" t="s">
        <v>655</v>
      </c>
      <c r="F257" s="36" t="s">
        <v>463</v>
      </c>
      <c r="G257" s="65" t="s">
        <v>206</v>
      </c>
      <c r="H257" s="36">
        <v>60000000</v>
      </c>
      <c r="I257" s="36">
        <v>60000000</v>
      </c>
      <c r="J257" s="66" t="s">
        <v>37</v>
      </c>
      <c r="K257" s="66" t="s">
        <v>38</v>
      </c>
      <c r="L257" s="39" t="s">
        <v>592</v>
      </c>
      <c r="M257" s="36" t="s">
        <v>663</v>
      </c>
    </row>
    <row r="258" spans="2:13" ht="108" x14ac:dyDescent="0.2">
      <c r="B258" s="65">
        <v>81102702</v>
      </c>
      <c r="C258" s="76" t="s">
        <v>688</v>
      </c>
      <c r="D258" s="36" t="s">
        <v>441</v>
      </c>
      <c r="E258" s="39" t="s">
        <v>551</v>
      </c>
      <c r="F258" s="36" t="s">
        <v>371</v>
      </c>
      <c r="G258" s="65" t="s">
        <v>687</v>
      </c>
      <c r="H258" s="66">
        <v>48000000</v>
      </c>
      <c r="I258" s="66">
        <f>H258</f>
        <v>48000000</v>
      </c>
      <c r="J258" s="66" t="s">
        <v>37</v>
      </c>
      <c r="K258" s="66" t="s">
        <v>38</v>
      </c>
      <c r="L258" s="39" t="s">
        <v>577</v>
      </c>
      <c r="M258" s="36" t="s">
        <v>684</v>
      </c>
    </row>
    <row r="259" spans="2:13" ht="108" x14ac:dyDescent="0.2">
      <c r="B259" s="65">
        <v>81102702</v>
      </c>
      <c r="C259" s="76" t="s">
        <v>688</v>
      </c>
      <c r="D259" s="36" t="s">
        <v>441</v>
      </c>
      <c r="E259" s="39" t="s">
        <v>551</v>
      </c>
      <c r="F259" s="36" t="s">
        <v>371</v>
      </c>
      <c r="G259" s="65" t="s">
        <v>687</v>
      </c>
      <c r="H259" s="66">
        <v>48000000</v>
      </c>
      <c r="I259" s="66">
        <f>H259</f>
        <v>48000000</v>
      </c>
      <c r="J259" s="66" t="s">
        <v>37</v>
      </c>
      <c r="K259" s="66" t="s">
        <v>38</v>
      </c>
      <c r="L259" s="39" t="s">
        <v>577</v>
      </c>
      <c r="M259" s="36" t="s">
        <v>685</v>
      </c>
    </row>
    <row r="260" spans="2:13" ht="120" x14ac:dyDescent="0.2">
      <c r="B260" s="65">
        <v>81102702</v>
      </c>
      <c r="C260" s="76" t="s">
        <v>689</v>
      </c>
      <c r="D260" s="36" t="s">
        <v>441</v>
      </c>
      <c r="E260" s="61" t="s">
        <v>551</v>
      </c>
      <c r="F260" s="36" t="s">
        <v>371</v>
      </c>
      <c r="G260" s="65" t="s">
        <v>690</v>
      </c>
      <c r="H260" s="66">
        <v>90000000</v>
      </c>
      <c r="I260" s="66">
        <f>H260</f>
        <v>90000000</v>
      </c>
      <c r="J260" s="66" t="s">
        <v>37</v>
      </c>
      <c r="K260" s="66" t="s">
        <v>38</v>
      </c>
      <c r="L260" s="39" t="s">
        <v>577</v>
      </c>
      <c r="M260" s="36" t="s">
        <v>686</v>
      </c>
    </row>
    <row r="261" spans="2:13" ht="38.25" x14ac:dyDescent="0.2">
      <c r="B261" s="65">
        <v>80101505</v>
      </c>
      <c r="C261" s="76" t="s">
        <v>691</v>
      </c>
      <c r="D261" s="36" t="s">
        <v>531</v>
      </c>
      <c r="E261" s="61" t="s">
        <v>692</v>
      </c>
      <c r="F261" s="36" t="s">
        <v>693</v>
      </c>
      <c r="G261" s="65" t="s">
        <v>206</v>
      </c>
      <c r="H261" s="66">
        <v>500000000</v>
      </c>
      <c r="I261" s="66">
        <f>H261</f>
        <v>500000000</v>
      </c>
      <c r="J261" s="66" t="s">
        <v>40</v>
      </c>
      <c r="K261" s="66" t="s">
        <v>342</v>
      </c>
      <c r="L261" s="39" t="s">
        <v>694</v>
      </c>
      <c r="M261" s="36" t="s">
        <v>696</v>
      </c>
    </row>
    <row r="262" spans="2:13" ht="163.5" customHeight="1" x14ac:dyDescent="0.2">
      <c r="B262" s="56">
        <v>80101509</v>
      </c>
      <c r="C262" s="61" t="s">
        <v>701</v>
      </c>
      <c r="D262" s="36" t="s">
        <v>531</v>
      </c>
      <c r="E262" s="57" t="s">
        <v>257</v>
      </c>
      <c r="F262" s="36" t="s">
        <v>371</v>
      </c>
      <c r="G262" s="65" t="s">
        <v>206</v>
      </c>
      <c r="H262" s="36">
        <v>42000000</v>
      </c>
      <c r="I262" s="36">
        <f>H262</f>
        <v>42000000</v>
      </c>
      <c r="J262" s="36" t="s">
        <v>37</v>
      </c>
      <c r="K262" s="36" t="s">
        <v>38</v>
      </c>
      <c r="L262" s="39" t="s">
        <v>592</v>
      </c>
      <c r="M262" s="36" t="s">
        <v>702</v>
      </c>
    </row>
    <row r="263" spans="2:13" ht="118.5" customHeight="1" x14ac:dyDescent="0.2">
      <c r="B263" s="56">
        <v>80101509</v>
      </c>
      <c r="C263" s="61" t="s">
        <v>703</v>
      </c>
      <c r="D263" s="36" t="s">
        <v>42</v>
      </c>
      <c r="E263" s="57" t="s">
        <v>225</v>
      </c>
      <c r="F263" s="36" t="s">
        <v>371</v>
      </c>
      <c r="G263" s="65" t="s">
        <v>165</v>
      </c>
      <c r="H263" s="36">
        <v>114000000</v>
      </c>
      <c r="I263" s="36">
        <f t="shared" ref="I263:I268" si="4">H263</f>
        <v>114000000</v>
      </c>
      <c r="J263" s="36" t="s">
        <v>37</v>
      </c>
      <c r="K263" s="36" t="s">
        <v>38</v>
      </c>
      <c r="L263" s="39" t="s">
        <v>577</v>
      </c>
      <c r="M263" s="36" t="s">
        <v>704</v>
      </c>
    </row>
    <row r="264" spans="2:13" ht="51" x14ac:dyDescent="0.2">
      <c r="B264" s="56">
        <v>80101505</v>
      </c>
      <c r="C264" s="61" t="s">
        <v>705</v>
      </c>
      <c r="D264" s="36" t="s">
        <v>42</v>
      </c>
      <c r="E264" s="57" t="s">
        <v>225</v>
      </c>
      <c r="F264" s="36" t="s">
        <v>464</v>
      </c>
      <c r="G264" s="65" t="s">
        <v>316</v>
      </c>
      <c r="H264" s="36">
        <v>80000000</v>
      </c>
      <c r="I264" s="36">
        <f t="shared" si="4"/>
        <v>80000000</v>
      </c>
      <c r="J264" s="66" t="s">
        <v>37</v>
      </c>
      <c r="K264" s="66" t="s">
        <v>38</v>
      </c>
      <c r="L264" s="61" t="s">
        <v>248</v>
      </c>
      <c r="M264" s="36" t="s">
        <v>710</v>
      </c>
    </row>
    <row r="265" spans="2:13" ht="52.5" customHeight="1" x14ac:dyDescent="0.2">
      <c r="B265" s="56">
        <v>80101505</v>
      </c>
      <c r="C265" s="61" t="s">
        <v>706</v>
      </c>
      <c r="D265" s="36" t="s">
        <v>42</v>
      </c>
      <c r="E265" s="57" t="s">
        <v>225</v>
      </c>
      <c r="F265" s="36" t="s">
        <v>464</v>
      </c>
      <c r="G265" s="65" t="s">
        <v>316</v>
      </c>
      <c r="H265" s="36">
        <v>40000000</v>
      </c>
      <c r="I265" s="36">
        <f t="shared" si="4"/>
        <v>40000000</v>
      </c>
      <c r="J265" s="66" t="s">
        <v>37</v>
      </c>
      <c r="K265" s="66" t="s">
        <v>38</v>
      </c>
      <c r="L265" s="61" t="s">
        <v>248</v>
      </c>
      <c r="M265" s="36" t="s">
        <v>711</v>
      </c>
    </row>
    <row r="266" spans="2:13" ht="51" x14ac:dyDescent="0.2">
      <c r="B266" s="56">
        <v>80101505</v>
      </c>
      <c r="C266" s="61" t="s">
        <v>707</v>
      </c>
      <c r="D266" s="36" t="s">
        <v>42</v>
      </c>
      <c r="E266" s="57" t="s">
        <v>225</v>
      </c>
      <c r="F266" s="36" t="s">
        <v>464</v>
      </c>
      <c r="G266" s="65" t="s">
        <v>316</v>
      </c>
      <c r="H266" s="36">
        <v>30000000</v>
      </c>
      <c r="I266" s="36">
        <f t="shared" si="4"/>
        <v>30000000</v>
      </c>
      <c r="J266" s="66" t="s">
        <v>37</v>
      </c>
      <c r="K266" s="66" t="s">
        <v>38</v>
      </c>
      <c r="L266" s="61" t="s">
        <v>248</v>
      </c>
      <c r="M266" s="36" t="s">
        <v>712</v>
      </c>
    </row>
    <row r="267" spans="2:13" ht="51" x14ac:dyDescent="0.2">
      <c r="B267" s="56">
        <v>80101507</v>
      </c>
      <c r="C267" s="61" t="s">
        <v>708</v>
      </c>
      <c r="D267" s="36" t="s">
        <v>42</v>
      </c>
      <c r="E267" s="57" t="s">
        <v>225</v>
      </c>
      <c r="F267" s="36" t="s">
        <v>371</v>
      </c>
      <c r="G267" s="65" t="s">
        <v>316</v>
      </c>
      <c r="H267" s="36">
        <v>550000000</v>
      </c>
      <c r="I267" s="36">
        <f t="shared" si="4"/>
        <v>550000000</v>
      </c>
      <c r="J267" s="66" t="s">
        <v>37</v>
      </c>
      <c r="K267" s="66" t="s">
        <v>38</v>
      </c>
      <c r="L267" s="61" t="s">
        <v>248</v>
      </c>
      <c r="M267" s="36" t="s">
        <v>713</v>
      </c>
    </row>
    <row r="268" spans="2:13" ht="51" x14ac:dyDescent="0.2">
      <c r="B268" s="106">
        <v>80101505</v>
      </c>
      <c r="C268" s="107" t="s">
        <v>709</v>
      </c>
      <c r="D268" s="53" t="s">
        <v>42</v>
      </c>
      <c r="E268" s="108" t="s">
        <v>225</v>
      </c>
      <c r="F268" s="53" t="s">
        <v>371</v>
      </c>
      <c r="G268" s="87" t="s">
        <v>316</v>
      </c>
      <c r="H268" s="53">
        <v>100000000</v>
      </c>
      <c r="I268" s="53">
        <f t="shared" si="4"/>
        <v>100000000</v>
      </c>
      <c r="J268" s="109" t="s">
        <v>37</v>
      </c>
      <c r="K268" s="109" t="s">
        <v>38</v>
      </c>
      <c r="L268" s="107" t="s">
        <v>248</v>
      </c>
      <c r="M268" s="53" t="s">
        <v>714</v>
      </c>
    </row>
    <row r="269" spans="2:13" ht="50.25" customHeight="1" x14ac:dyDescent="0.2">
      <c r="B269" s="56">
        <v>43211900</v>
      </c>
      <c r="C269" s="61" t="s">
        <v>725</v>
      </c>
      <c r="D269" s="16" t="s">
        <v>42</v>
      </c>
      <c r="E269" s="112" t="s">
        <v>57</v>
      </c>
      <c r="F269" s="36" t="s">
        <v>543</v>
      </c>
      <c r="G269" s="87" t="s">
        <v>316</v>
      </c>
      <c r="H269" s="36">
        <v>175000000</v>
      </c>
      <c r="I269" s="36">
        <f>H269</f>
        <v>175000000</v>
      </c>
      <c r="J269" s="109" t="s">
        <v>37</v>
      </c>
      <c r="K269" s="109" t="s">
        <v>38</v>
      </c>
      <c r="L269" s="107" t="s">
        <v>248</v>
      </c>
      <c r="M269" s="53" t="s">
        <v>736</v>
      </c>
    </row>
    <row r="270" spans="2:13" ht="48" customHeight="1" x14ac:dyDescent="0.2">
      <c r="B270" s="56">
        <v>43211900</v>
      </c>
      <c r="C270" s="61" t="s">
        <v>726</v>
      </c>
      <c r="D270" s="16" t="s">
        <v>42</v>
      </c>
      <c r="E270" s="112" t="s">
        <v>57</v>
      </c>
      <c r="F270" s="36" t="s">
        <v>543</v>
      </c>
      <c r="G270" s="87" t="s">
        <v>316</v>
      </c>
      <c r="H270" s="36">
        <v>196000000</v>
      </c>
      <c r="I270" s="36">
        <f t="shared" ref="I270:I282" si="5">H270</f>
        <v>196000000</v>
      </c>
      <c r="J270" s="109" t="s">
        <v>37</v>
      </c>
      <c r="K270" s="109" t="s">
        <v>38</v>
      </c>
      <c r="L270" s="107" t="s">
        <v>248</v>
      </c>
      <c r="M270" s="53" t="s">
        <v>737</v>
      </c>
    </row>
    <row r="271" spans="2:13" ht="51" x14ac:dyDescent="0.2">
      <c r="B271" s="56">
        <v>43211900</v>
      </c>
      <c r="C271" s="61" t="s">
        <v>727</v>
      </c>
      <c r="D271" s="16" t="s">
        <v>42</v>
      </c>
      <c r="E271" s="112" t="s">
        <v>57</v>
      </c>
      <c r="F271" s="36" t="s">
        <v>728</v>
      </c>
      <c r="G271" s="87" t="s">
        <v>316</v>
      </c>
      <c r="H271" s="36">
        <v>217000000</v>
      </c>
      <c r="I271" s="36">
        <f t="shared" si="5"/>
        <v>217000000</v>
      </c>
      <c r="J271" s="109" t="s">
        <v>37</v>
      </c>
      <c r="K271" s="109" t="s">
        <v>38</v>
      </c>
      <c r="L271" s="107" t="s">
        <v>248</v>
      </c>
      <c r="M271" s="53" t="s">
        <v>738</v>
      </c>
    </row>
    <row r="272" spans="2:13" ht="51" x14ac:dyDescent="0.2">
      <c r="B272" s="56">
        <v>43211900</v>
      </c>
      <c r="C272" s="61" t="s">
        <v>729</v>
      </c>
      <c r="D272" s="16" t="s">
        <v>42</v>
      </c>
      <c r="E272" s="112" t="s">
        <v>57</v>
      </c>
      <c r="F272" s="36" t="s">
        <v>728</v>
      </c>
      <c r="G272" s="87" t="s">
        <v>316</v>
      </c>
      <c r="H272" s="36">
        <v>58000000</v>
      </c>
      <c r="I272" s="36">
        <f t="shared" si="5"/>
        <v>58000000</v>
      </c>
      <c r="J272" s="109" t="s">
        <v>37</v>
      </c>
      <c r="K272" s="109" t="s">
        <v>38</v>
      </c>
      <c r="L272" s="107" t="s">
        <v>248</v>
      </c>
      <c r="M272" s="53" t="s">
        <v>739</v>
      </c>
    </row>
    <row r="273" spans="2:13" ht="51" x14ac:dyDescent="0.2">
      <c r="B273" s="56">
        <v>43211900</v>
      </c>
      <c r="C273" s="61" t="s">
        <v>730</v>
      </c>
      <c r="D273" s="16" t="s">
        <v>42</v>
      </c>
      <c r="E273" s="112" t="s">
        <v>57</v>
      </c>
      <c r="F273" s="36" t="s">
        <v>728</v>
      </c>
      <c r="G273" s="87" t="s">
        <v>316</v>
      </c>
      <c r="H273" s="36">
        <v>37000000</v>
      </c>
      <c r="I273" s="36">
        <f t="shared" si="5"/>
        <v>37000000</v>
      </c>
      <c r="J273" s="109" t="s">
        <v>37</v>
      </c>
      <c r="K273" s="109" t="s">
        <v>38</v>
      </c>
      <c r="L273" s="107" t="s">
        <v>248</v>
      </c>
      <c r="M273" s="53" t="s">
        <v>740</v>
      </c>
    </row>
    <row r="274" spans="2:13" ht="48" customHeight="1" x14ac:dyDescent="0.2">
      <c r="B274" s="56">
        <v>43211900</v>
      </c>
      <c r="C274" s="61" t="s">
        <v>731</v>
      </c>
      <c r="D274" s="16" t="s">
        <v>42</v>
      </c>
      <c r="E274" s="112" t="s">
        <v>57</v>
      </c>
      <c r="F274" s="36" t="s">
        <v>543</v>
      </c>
      <c r="G274" s="87" t="s">
        <v>316</v>
      </c>
      <c r="H274" s="36">
        <v>176000000</v>
      </c>
      <c r="I274" s="36">
        <f t="shared" si="5"/>
        <v>176000000</v>
      </c>
      <c r="J274" s="109" t="s">
        <v>37</v>
      </c>
      <c r="K274" s="109" t="s">
        <v>38</v>
      </c>
      <c r="L274" s="107" t="s">
        <v>248</v>
      </c>
      <c r="M274" s="53" t="s">
        <v>741</v>
      </c>
    </row>
    <row r="275" spans="2:13" ht="51" x14ac:dyDescent="0.2">
      <c r="B275" s="56">
        <v>43223100</v>
      </c>
      <c r="C275" s="61" t="s">
        <v>732</v>
      </c>
      <c r="D275" s="16" t="s">
        <v>56</v>
      </c>
      <c r="E275" s="112" t="s">
        <v>119</v>
      </c>
      <c r="F275" s="36" t="s">
        <v>543</v>
      </c>
      <c r="G275" s="87" t="s">
        <v>316</v>
      </c>
      <c r="H275" s="36">
        <v>198739520</v>
      </c>
      <c r="I275" s="36">
        <f t="shared" si="5"/>
        <v>198739520</v>
      </c>
      <c r="J275" s="109" t="s">
        <v>37</v>
      </c>
      <c r="K275" s="109" t="s">
        <v>38</v>
      </c>
      <c r="L275" s="107" t="s">
        <v>248</v>
      </c>
      <c r="M275" s="53" t="s">
        <v>742</v>
      </c>
    </row>
    <row r="276" spans="2:13" ht="51" x14ac:dyDescent="0.2">
      <c r="B276" s="56">
        <v>43211900</v>
      </c>
      <c r="C276" s="61" t="s">
        <v>751</v>
      </c>
      <c r="D276" s="16" t="s">
        <v>56</v>
      </c>
      <c r="E276" s="112" t="s">
        <v>119</v>
      </c>
      <c r="F276" s="36" t="s">
        <v>543</v>
      </c>
      <c r="G276" s="87" t="s">
        <v>316</v>
      </c>
      <c r="H276" s="36">
        <v>106595440</v>
      </c>
      <c r="I276" s="36">
        <f t="shared" si="5"/>
        <v>106595440</v>
      </c>
      <c r="J276" s="109" t="s">
        <v>37</v>
      </c>
      <c r="K276" s="109" t="s">
        <v>38</v>
      </c>
      <c r="L276" s="107" t="s">
        <v>248</v>
      </c>
      <c r="M276" s="53" t="s">
        <v>743</v>
      </c>
    </row>
    <row r="277" spans="2:13" ht="51" x14ac:dyDescent="0.2">
      <c r="B277" s="56">
        <v>43211900</v>
      </c>
      <c r="C277" s="61" t="s">
        <v>752</v>
      </c>
      <c r="D277" s="16" t="s">
        <v>42</v>
      </c>
      <c r="E277" s="112" t="s">
        <v>57</v>
      </c>
      <c r="F277" s="36" t="s">
        <v>543</v>
      </c>
      <c r="G277" s="87" t="s">
        <v>316</v>
      </c>
      <c r="H277" s="36">
        <v>15428826</v>
      </c>
      <c r="I277" s="36">
        <v>15428826</v>
      </c>
      <c r="J277" s="109" t="s">
        <v>37</v>
      </c>
      <c r="K277" s="109" t="s">
        <v>38</v>
      </c>
      <c r="L277" s="107" t="s">
        <v>248</v>
      </c>
      <c r="M277" s="53" t="s">
        <v>744</v>
      </c>
    </row>
    <row r="278" spans="2:13" ht="51" x14ac:dyDescent="0.2">
      <c r="B278" s="56">
        <v>43211900</v>
      </c>
      <c r="C278" s="61" t="s">
        <v>733</v>
      </c>
      <c r="D278" s="16" t="s">
        <v>56</v>
      </c>
      <c r="E278" s="112" t="s">
        <v>119</v>
      </c>
      <c r="F278" s="36" t="s">
        <v>543</v>
      </c>
      <c r="G278" s="87" t="s">
        <v>316</v>
      </c>
      <c r="H278" s="36">
        <v>133249060</v>
      </c>
      <c r="I278" s="36">
        <f t="shared" si="5"/>
        <v>133249060</v>
      </c>
      <c r="J278" s="109" t="s">
        <v>37</v>
      </c>
      <c r="K278" s="109" t="s">
        <v>38</v>
      </c>
      <c r="L278" s="107" t="s">
        <v>248</v>
      </c>
      <c r="M278" s="53" t="s">
        <v>745</v>
      </c>
    </row>
    <row r="279" spans="2:13" ht="52.5" customHeight="1" x14ac:dyDescent="0.2">
      <c r="B279" s="56">
        <v>43211900</v>
      </c>
      <c r="C279" s="61" t="s">
        <v>734</v>
      </c>
      <c r="D279" s="16" t="s">
        <v>42</v>
      </c>
      <c r="E279" s="113" t="s">
        <v>57</v>
      </c>
      <c r="F279" s="36" t="s">
        <v>728</v>
      </c>
      <c r="G279" s="87" t="s">
        <v>316</v>
      </c>
      <c r="H279" s="36">
        <v>26450000</v>
      </c>
      <c r="I279" s="36">
        <f t="shared" si="5"/>
        <v>26450000</v>
      </c>
      <c r="J279" s="109" t="s">
        <v>37</v>
      </c>
      <c r="K279" s="109" t="s">
        <v>38</v>
      </c>
      <c r="L279" s="107" t="s">
        <v>248</v>
      </c>
      <c r="M279" s="53" t="s">
        <v>746</v>
      </c>
    </row>
    <row r="280" spans="2:13" ht="56.25" customHeight="1" x14ac:dyDescent="0.2">
      <c r="B280" s="56">
        <v>43211900</v>
      </c>
      <c r="C280" s="61" t="s">
        <v>735</v>
      </c>
      <c r="D280" s="16" t="s">
        <v>42</v>
      </c>
      <c r="E280" s="113" t="s">
        <v>57</v>
      </c>
      <c r="F280" s="36" t="s">
        <v>543</v>
      </c>
      <c r="G280" s="87" t="s">
        <v>316</v>
      </c>
      <c r="H280" s="36">
        <v>52000000</v>
      </c>
      <c r="I280" s="36">
        <f t="shared" si="5"/>
        <v>52000000</v>
      </c>
      <c r="J280" s="109" t="s">
        <v>37</v>
      </c>
      <c r="K280" s="109" t="s">
        <v>38</v>
      </c>
      <c r="L280" s="107" t="s">
        <v>248</v>
      </c>
      <c r="M280" s="53" t="s">
        <v>747</v>
      </c>
    </row>
    <row r="281" spans="2:13" ht="102" x14ac:dyDescent="0.2">
      <c r="B281" s="56">
        <v>81102702</v>
      </c>
      <c r="C281" s="61" t="s">
        <v>763</v>
      </c>
      <c r="D281" s="16" t="s">
        <v>56</v>
      </c>
      <c r="E281" s="113" t="s">
        <v>642</v>
      </c>
      <c r="F281" s="36" t="s">
        <v>728</v>
      </c>
      <c r="G281" s="65" t="s">
        <v>171</v>
      </c>
      <c r="H281" s="66">
        <v>17000000</v>
      </c>
      <c r="I281" s="66">
        <f t="shared" si="5"/>
        <v>17000000</v>
      </c>
      <c r="J281" s="66" t="s">
        <v>37</v>
      </c>
      <c r="K281" s="66" t="s">
        <v>38</v>
      </c>
      <c r="L281" s="39" t="s">
        <v>62</v>
      </c>
      <c r="M281" s="53" t="s">
        <v>764</v>
      </c>
    </row>
    <row r="282" spans="2:13" ht="63" customHeight="1" x14ac:dyDescent="0.2">
      <c r="B282" s="56">
        <v>80101505</v>
      </c>
      <c r="C282" s="61" t="s">
        <v>765</v>
      </c>
      <c r="D282" s="36" t="s">
        <v>56</v>
      </c>
      <c r="E282" s="57" t="s">
        <v>57</v>
      </c>
      <c r="F282" s="36" t="s">
        <v>766</v>
      </c>
      <c r="G282" s="87" t="s">
        <v>316</v>
      </c>
      <c r="H282" s="36">
        <v>32000000</v>
      </c>
      <c r="I282" s="36">
        <f t="shared" si="5"/>
        <v>32000000</v>
      </c>
      <c r="J282" s="109" t="s">
        <v>37</v>
      </c>
      <c r="K282" s="109" t="s">
        <v>38</v>
      </c>
      <c r="L282" s="107" t="s">
        <v>248</v>
      </c>
      <c r="M282" s="53" t="s">
        <v>768</v>
      </c>
    </row>
    <row r="283" spans="2:13" ht="51" x14ac:dyDescent="0.2">
      <c r="B283" s="56">
        <v>80101505</v>
      </c>
      <c r="C283" s="61" t="s">
        <v>767</v>
      </c>
      <c r="D283" s="36" t="s">
        <v>56</v>
      </c>
      <c r="E283" s="57" t="s">
        <v>119</v>
      </c>
      <c r="F283" s="36" t="s">
        <v>728</v>
      </c>
      <c r="G283" s="87" t="s">
        <v>316</v>
      </c>
      <c r="H283" s="36">
        <v>50000000</v>
      </c>
      <c r="I283" s="36">
        <v>50000000</v>
      </c>
      <c r="J283" s="109" t="s">
        <v>37</v>
      </c>
      <c r="K283" s="109" t="s">
        <v>38</v>
      </c>
      <c r="L283" s="107" t="s">
        <v>248</v>
      </c>
      <c r="M283" s="53" t="s">
        <v>769</v>
      </c>
    </row>
    <row r="284" spans="2:13" ht="63.75" x14ac:dyDescent="0.2">
      <c r="B284" s="56">
        <v>43232105</v>
      </c>
      <c r="C284" s="61" t="s">
        <v>781</v>
      </c>
      <c r="D284" s="36" t="s">
        <v>773</v>
      </c>
      <c r="E284" s="57" t="s">
        <v>57</v>
      </c>
      <c r="F284" s="36" t="s">
        <v>774</v>
      </c>
      <c r="G284" s="65" t="s">
        <v>206</v>
      </c>
      <c r="H284" s="36">
        <v>42000000</v>
      </c>
      <c r="I284" s="36">
        <f>H284</f>
        <v>42000000</v>
      </c>
      <c r="J284" s="36" t="s">
        <v>37</v>
      </c>
      <c r="K284" s="36" t="s">
        <v>38</v>
      </c>
      <c r="L284" s="39" t="s">
        <v>592</v>
      </c>
      <c r="M284" s="53" t="s">
        <v>777</v>
      </c>
    </row>
    <row r="285" spans="2:13" ht="38.25" x14ac:dyDescent="0.2">
      <c r="B285" s="56">
        <v>43232105</v>
      </c>
      <c r="C285" s="61" t="s">
        <v>780</v>
      </c>
      <c r="D285" s="36" t="s">
        <v>773</v>
      </c>
      <c r="E285" s="57" t="s">
        <v>57</v>
      </c>
      <c r="F285" s="36" t="s">
        <v>774</v>
      </c>
      <c r="G285" s="65" t="s">
        <v>206</v>
      </c>
      <c r="H285" s="36">
        <v>42500000</v>
      </c>
      <c r="I285" s="36">
        <v>42500000</v>
      </c>
      <c r="J285" s="36" t="s">
        <v>37</v>
      </c>
      <c r="K285" s="36" t="s">
        <v>38</v>
      </c>
      <c r="L285" s="39" t="s">
        <v>592</v>
      </c>
      <c r="M285" s="53" t="s">
        <v>778</v>
      </c>
    </row>
    <row r="286" spans="2:13" ht="102" x14ac:dyDescent="0.2">
      <c r="B286" s="56">
        <v>80101509</v>
      </c>
      <c r="C286" s="61" t="s">
        <v>775</v>
      </c>
      <c r="D286" s="36" t="s">
        <v>773</v>
      </c>
      <c r="E286" s="39" t="s">
        <v>57</v>
      </c>
      <c r="F286" s="36" t="s">
        <v>728</v>
      </c>
      <c r="G286" s="65" t="s">
        <v>776</v>
      </c>
      <c r="H286" s="36">
        <v>25000000</v>
      </c>
      <c r="I286" s="36">
        <f>H286</f>
        <v>25000000</v>
      </c>
      <c r="J286" s="36" t="s">
        <v>37</v>
      </c>
      <c r="K286" s="36" t="s">
        <v>38</v>
      </c>
      <c r="L286" s="39" t="s">
        <v>592</v>
      </c>
      <c r="M286" s="53" t="s">
        <v>779</v>
      </c>
    </row>
    <row r="287" spans="2:13" ht="51" x14ac:dyDescent="0.2">
      <c r="B287" s="56">
        <v>80111601</v>
      </c>
      <c r="C287" s="61" t="s">
        <v>423</v>
      </c>
      <c r="D287" s="36" t="s">
        <v>370</v>
      </c>
      <c r="E287" s="57" t="s">
        <v>79</v>
      </c>
      <c r="F287" s="36" t="s">
        <v>181</v>
      </c>
      <c r="G287" s="65" t="s">
        <v>424</v>
      </c>
      <c r="H287" s="36">
        <v>144000000</v>
      </c>
      <c r="I287" s="36">
        <v>144000000</v>
      </c>
      <c r="J287" s="36" t="s">
        <v>37</v>
      </c>
      <c r="K287" s="36" t="s">
        <v>38</v>
      </c>
      <c r="L287" s="39" t="s">
        <v>425</v>
      </c>
      <c r="M287" s="57" t="s">
        <v>426</v>
      </c>
    </row>
    <row r="288" spans="2:13" ht="51" x14ac:dyDescent="0.2">
      <c r="B288" s="56" t="s">
        <v>427</v>
      </c>
      <c r="C288" s="61" t="s">
        <v>428</v>
      </c>
      <c r="D288" s="36" t="s">
        <v>370</v>
      </c>
      <c r="E288" s="57" t="s">
        <v>79</v>
      </c>
      <c r="F288" s="36" t="s">
        <v>181</v>
      </c>
      <c r="G288" s="65" t="s">
        <v>424</v>
      </c>
      <c r="H288" s="36">
        <v>748000000</v>
      </c>
      <c r="I288" s="36">
        <v>748000000</v>
      </c>
      <c r="J288" s="36" t="s">
        <v>37</v>
      </c>
      <c r="K288" s="36" t="s">
        <v>38</v>
      </c>
      <c r="L288" s="39" t="s">
        <v>425</v>
      </c>
      <c r="M288" s="57" t="s">
        <v>429</v>
      </c>
    </row>
    <row r="289" spans="2:13" ht="38.25" x14ac:dyDescent="0.2">
      <c r="B289" s="56">
        <v>80111607</v>
      </c>
      <c r="C289" s="61" t="s">
        <v>430</v>
      </c>
      <c r="D289" s="36" t="s">
        <v>370</v>
      </c>
      <c r="E289" s="57" t="s">
        <v>79</v>
      </c>
      <c r="F289" s="36" t="s">
        <v>181</v>
      </c>
      <c r="G289" s="65" t="s">
        <v>424</v>
      </c>
      <c r="H289" s="36">
        <v>136000000</v>
      </c>
      <c r="I289" s="36">
        <v>136000000</v>
      </c>
      <c r="J289" s="36" t="s">
        <v>37</v>
      </c>
      <c r="K289" s="36" t="s">
        <v>38</v>
      </c>
      <c r="L289" s="39" t="s">
        <v>425</v>
      </c>
      <c r="M289" s="57" t="s">
        <v>431</v>
      </c>
    </row>
    <row r="290" spans="2:13" ht="51" x14ac:dyDescent="0.2">
      <c r="B290" s="56">
        <v>80111601</v>
      </c>
      <c r="C290" s="61" t="s">
        <v>432</v>
      </c>
      <c r="D290" s="36" t="s">
        <v>370</v>
      </c>
      <c r="E290" s="57" t="s">
        <v>79</v>
      </c>
      <c r="F290" s="36" t="s">
        <v>181</v>
      </c>
      <c r="G290" s="65" t="s">
        <v>424</v>
      </c>
      <c r="H290" s="36">
        <v>120000000</v>
      </c>
      <c r="I290" s="36">
        <v>120000000</v>
      </c>
      <c r="J290" s="36" t="s">
        <v>37</v>
      </c>
      <c r="K290" s="36" t="s">
        <v>38</v>
      </c>
      <c r="L290" s="39" t="s">
        <v>425</v>
      </c>
      <c r="M290" s="57" t="s">
        <v>433</v>
      </c>
    </row>
    <row r="291" spans="2:13" ht="51" x14ac:dyDescent="0.2">
      <c r="B291" s="56">
        <v>80111601</v>
      </c>
      <c r="C291" s="61" t="s">
        <v>518</v>
      </c>
      <c r="D291" s="36" t="s">
        <v>370</v>
      </c>
      <c r="E291" s="57" t="s">
        <v>79</v>
      </c>
      <c r="F291" s="36" t="s">
        <v>181</v>
      </c>
      <c r="G291" s="65" t="s">
        <v>424</v>
      </c>
      <c r="H291" s="36">
        <v>140000000</v>
      </c>
      <c r="I291" s="36">
        <v>140000000</v>
      </c>
      <c r="J291" s="36" t="s">
        <v>37</v>
      </c>
      <c r="K291" s="36" t="s">
        <v>38</v>
      </c>
      <c r="L291" s="39" t="s">
        <v>425</v>
      </c>
      <c r="M291" s="57" t="s">
        <v>434</v>
      </c>
    </row>
    <row r="292" spans="2:13" ht="51" x14ac:dyDescent="0.2">
      <c r="B292" s="56">
        <v>80111601</v>
      </c>
      <c r="C292" s="61" t="s">
        <v>435</v>
      </c>
      <c r="D292" s="36" t="s">
        <v>370</v>
      </c>
      <c r="E292" s="57" t="s">
        <v>79</v>
      </c>
      <c r="F292" s="36" t="s">
        <v>181</v>
      </c>
      <c r="G292" s="65" t="s">
        <v>424</v>
      </c>
      <c r="H292" s="36">
        <v>112000000</v>
      </c>
      <c r="I292" s="36">
        <v>112000000</v>
      </c>
      <c r="J292" s="36" t="s">
        <v>37</v>
      </c>
      <c r="K292" s="36" t="s">
        <v>38</v>
      </c>
      <c r="L292" s="39" t="s">
        <v>425</v>
      </c>
      <c r="M292" s="57" t="s">
        <v>436</v>
      </c>
    </row>
    <row r="293" spans="2:13" ht="38.25" x14ac:dyDescent="0.2">
      <c r="B293" s="56">
        <v>80111601</v>
      </c>
      <c r="C293" s="61" t="s">
        <v>519</v>
      </c>
      <c r="D293" s="36" t="s">
        <v>370</v>
      </c>
      <c r="E293" s="57" t="s">
        <v>79</v>
      </c>
      <c r="F293" s="36" t="s">
        <v>181</v>
      </c>
      <c r="G293" s="65" t="s">
        <v>424</v>
      </c>
      <c r="H293" s="36">
        <v>140000000</v>
      </c>
      <c r="I293" s="36">
        <v>140000000</v>
      </c>
      <c r="J293" s="36" t="s">
        <v>37</v>
      </c>
      <c r="K293" s="36" t="s">
        <v>38</v>
      </c>
      <c r="L293" s="39" t="s">
        <v>425</v>
      </c>
      <c r="M293" s="57" t="s">
        <v>437</v>
      </c>
    </row>
    <row r="294" spans="2:13" ht="51" x14ac:dyDescent="0.2">
      <c r="B294" s="56" t="s">
        <v>483</v>
      </c>
      <c r="C294" s="61" t="s">
        <v>484</v>
      </c>
      <c r="D294" s="36" t="s">
        <v>409</v>
      </c>
      <c r="E294" s="57" t="s">
        <v>225</v>
      </c>
      <c r="F294" s="36" t="s">
        <v>496</v>
      </c>
      <c r="G294" s="65" t="s">
        <v>424</v>
      </c>
      <c r="H294" s="36">
        <v>1686506434</v>
      </c>
      <c r="I294" s="36">
        <v>1686506434</v>
      </c>
      <c r="J294" s="36" t="s">
        <v>37</v>
      </c>
      <c r="K294" s="36" t="s">
        <v>38</v>
      </c>
      <c r="L294" s="39" t="s">
        <v>101</v>
      </c>
      <c r="M294" s="57" t="s">
        <v>504</v>
      </c>
    </row>
    <row r="295" spans="2:13" ht="76.5" x14ac:dyDescent="0.2">
      <c r="B295" s="56" t="s">
        <v>485</v>
      </c>
      <c r="C295" s="61" t="s">
        <v>486</v>
      </c>
      <c r="D295" s="36" t="s">
        <v>497</v>
      </c>
      <c r="E295" s="57" t="s">
        <v>578</v>
      </c>
      <c r="F295" s="36" t="s">
        <v>496</v>
      </c>
      <c r="G295" s="65" t="s">
        <v>424</v>
      </c>
      <c r="H295" s="36">
        <v>490000000</v>
      </c>
      <c r="I295" s="36">
        <v>490000000</v>
      </c>
      <c r="J295" s="36" t="s">
        <v>37</v>
      </c>
      <c r="K295" s="36" t="s">
        <v>38</v>
      </c>
      <c r="L295" s="39" t="s">
        <v>39</v>
      </c>
      <c r="M295" s="57" t="s">
        <v>505</v>
      </c>
    </row>
    <row r="296" spans="2:13" ht="38.25" x14ac:dyDescent="0.2">
      <c r="B296" s="56" t="s">
        <v>502</v>
      </c>
      <c r="C296" s="61" t="s">
        <v>487</v>
      </c>
      <c r="D296" s="36" t="s">
        <v>409</v>
      </c>
      <c r="E296" s="57" t="s">
        <v>578</v>
      </c>
      <c r="F296" s="36" t="s">
        <v>498</v>
      </c>
      <c r="G296" s="65" t="s">
        <v>424</v>
      </c>
      <c r="H296" s="36">
        <v>410000000</v>
      </c>
      <c r="I296" s="36">
        <v>410000000</v>
      </c>
      <c r="J296" s="36" t="s">
        <v>37</v>
      </c>
      <c r="K296" s="36" t="s">
        <v>38</v>
      </c>
      <c r="L296" s="39" t="s">
        <v>39</v>
      </c>
      <c r="M296" s="57" t="s">
        <v>506</v>
      </c>
    </row>
    <row r="297" spans="2:13" ht="25.5" x14ac:dyDescent="0.2">
      <c r="B297" s="56">
        <v>80131502</v>
      </c>
      <c r="C297" s="61" t="s">
        <v>488</v>
      </c>
      <c r="D297" s="36" t="s">
        <v>499</v>
      </c>
      <c r="E297" s="57" t="s">
        <v>54</v>
      </c>
      <c r="F297" s="36" t="s">
        <v>500</v>
      </c>
      <c r="G297" s="65" t="s">
        <v>424</v>
      </c>
      <c r="H297" s="36">
        <v>392094587</v>
      </c>
      <c r="I297" s="36">
        <v>392094587</v>
      </c>
      <c r="J297" s="36" t="s">
        <v>37</v>
      </c>
      <c r="K297" s="36" t="s">
        <v>38</v>
      </c>
      <c r="L297" s="39" t="s">
        <v>39</v>
      </c>
      <c r="M297" s="57" t="s">
        <v>507</v>
      </c>
    </row>
    <row r="298" spans="2:13" ht="51" x14ac:dyDescent="0.2">
      <c r="B298" s="56" t="s">
        <v>427</v>
      </c>
      <c r="C298" s="61" t="s">
        <v>489</v>
      </c>
      <c r="D298" s="36" t="s">
        <v>409</v>
      </c>
      <c r="E298" s="57" t="s">
        <v>54</v>
      </c>
      <c r="F298" s="36" t="s">
        <v>500</v>
      </c>
      <c r="G298" s="65" t="s">
        <v>424</v>
      </c>
      <c r="H298" s="36">
        <v>0</v>
      </c>
      <c r="I298" s="36">
        <v>0</v>
      </c>
      <c r="J298" s="36" t="s">
        <v>37</v>
      </c>
      <c r="K298" s="36" t="s">
        <v>38</v>
      </c>
      <c r="L298" s="39" t="s">
        <v>503</v>
      </c>
      <c r="M298" s="57" t="s">
        <v>508</v>
      </c>
    </row>
    <row r="299" spans="2:13" ht="51" x14ac:dyDescent="0.2">
      <c r="B299" s="56">
        <v>43211500</v>
      </c>
      <c r="C299" s="61" t="s">
        <v>490</v>
      </c>
      <c r="D299" s="36" t="s">
        <v>409</v>
      </c>
      <c r="E299" s="57" t="s">
        <v>257</v>
      </c>
      <c r="F299" s="36" t="s">
        <v>501</v>
      </c>
      <c r="G299" s="65" t="s">
        <v>424</v>
      </c>
      <c r="H299" s="36">
        <v>1228300000</v>
      </c>
      <c r="I299" s="36">
        <v>1228300000</v>
      </c>
      <c r="J299" s="36" t="s">
        <v>37</v>
      </c>
      <c r="K299" s="36" t="s">
        <v>38</v>
      </c>
      <c r="L299" s="39" t="s">
        <v>62</v>
      </c>
      <c r="M299" s="57" t="s">
        <v>509</v>
      </c>
    </row>
    <row r="300" spans="2:13" ht="51" x14ac:dyDescent="0.2">
      <c r="B300" s="56" t="s">
        <v>427</v>
      </c>
      <c r="C300" s="61" t="s">
        <v>491</v>
      </c>
      <c r="D300" s="36" t="s">
        <v>409</v>
      </c>
      <c r="E300" s="57" t="s">
        <v>54</v>
      </c>
      <c r="F300" s="36" t="s">
        <v>500</v>
      </c>
      <c r="G300" s="65" t="s">
        <v>424</v>
      </c>
      <c r="H300" s="36">
        <v>140000000</v>
      </c>
      <c r="I300" s="36">
        <v>140000000</v>
      </c>
      <c r="J300" s="36" t="s">
        <v>37</v>
      </c>
      <c r="K300" s="36" t="s">
        <v>38</v>
      </c>
      <c r="L300" s="39" t="s">
        <v>503</v>
      </c>
      <c r="M300" s="57" t="s">
        <v>510</v>
      </c>
    </row>
    <row r="301" spans="2:13" ht="51" x14ac:dyDescent="0.2">
      <c r="B301" s="56" t="s">
        <v>427</v>
      </c>
      <c r="C301" s="61" t="s">
        <v>579</v>
      </c>
      <c r="D301" s="36" t="s">
        <v>409</v>
      </c>
      <c r="E301" s="57" t="s">
        <v>54</v>
      </c>
      <c r="F301" s="36" t="s">
        <v>500</v>
      </c>
      <c r="G301" s="65" t="s">
        <v>424</v>
      </c>
      <c r="H301" s="36">
        <v>0</v>
      </c>
      <c r="I301" s="36">
        <v>0</v>
      </c>
      <c r="J301" s="36" t="s">
        <v>37</v>
      </c>
      <c r="K301" s="36" t="s">
        <v>38</v>
      </c>
      <c r="L301" s="39" t="s">
        <v>503</v>
      </c>
      <c r="M301" s="57" t="s">
        <v>511</v>
      </c>
    </row>
    <row r="302" spans="2:13" ht="51" x14ac:dyDescent="0.2">
      <c r="B302" s="56" t="s">
        <v>427</v>
      </c>
      <c r="C302" s="61" t="s">
        <v>492</v>
      </c>
      <c r="D302" s="36" t="s">
        <v>409</v>
      </c>
      <c r="E302" s="57" t="s">
        <v>54</v>
      </c>
      <c r="F302" s="36" t="s">
        <v>500</v>
      </c>
      <c r="G302" s="65" t="s">
        <v>424</v>
      </c>
      <c r="H302" s="36">
        <v>0</v>
      </c>
      <c r="I302" s="36">
        <v>0</v>
      </c>
      <c r="J302" s="36" t="s">
        <v>37</v>
      </c>
      <c r="K302" s="36" t="s">
        <v>38</v>
      </c>
      <c r="L302" s="39" t="s">
        <v>503</v>
      </c>
      <c r="M302" s="57" t="s">
        <v>512</v>
      </c>
    </row>
    <row r="303" spans="2:13" ht="51" x14ac:dyDescent="0.2">
      <c r="B303" s="56" t="s">
        <v>427</v>
      </c>
      <c r="C303" s="61" t="s">
        <v>493</v>
      </c>
      <c r="D303" s="36" t="s">
        <v>499</v>
      </c>
      <c r="E303" s="57" t="s">
        <v>54</v>
      </c>
      <c r="F303" s="36" t="s">
        <v>500</v>
      </c>
      <c r="G303" s="65" t="s">
        <v>424</v>
      </c>
      <c r="H303" s="36">
        <v>500000000</v>
      </c>
      <c r="I303" s="36">
        <v>500000000</v>
      </c>
      <c r="J303" s="36" t="s">
        <v>37</v>
      </c>
      <c r="K303" s="36" t="s">
        <v>38</v>
      </c>
      <c r="L303" s="39" t="s">
        <v>503</v>
      </c>
      <c r="M303" s="57" t="s">
        <v>513</v>
      </c>
    </row>
    <row r="304" spans="2:13" ht="76.5" x14ac:dyDescent="0.2">
      <c r="B304" s="56" t="s">
        <v>427</v>
      </c>
      <c r="C304" s="61" t="s">
        <v>580</v>
      </c>
      <c r="D304" s="36" t="s">
        <v>409</v>
      </c>
      <c r="E304" s="57" t="s">
        <v>54</v>
      </c>
      <c r="F304" s="36" t="s">
        <v>500</v>
      </c>
      <c r="G304" s="65" t="s">
        <v>424</v>
      </c>
      <c r="H304" s="36">
        <v>102000000</v>
      </c>
      <c r="I304" s="36">
        <v>102000000</v>
      </c>
      <c r="J304" s="36" t="s">
        <v>37</v>
      </c>
      <c r="K304" s="36" t="s">
        <v>38</v>
      </c>
      <c r="L304" s="39" t="s">
        <v>503</v>
      </c>
      <c r="M304" s="57" t="s">
        <v>514</v>
      </c>
    </row>
    <row r="305" spans="2:13" ht="51" x14ac:dyDescent="0.2">
      <c r="B305" s="56" t="s">
        <v>427</v>
      </c>
      <c r="C305" s="61" t="s">
        <v>494</v>
      </c>
      <c r="D305" s="36" t="s">
        <v>409</v>
      </c>
      <c r="E305" s="57" t="s">
        <v>54</v>
      </c>
      <c r="F305" s="36" t="s">
        <v>500</v>
      </c>
      <c r="G305" s="65" t="s">
        <v>424</v>
      </c>
      <c r="H305" s="36">
        <v>0</v>
      </c>
      <c r="I305" s="36">
        <v>0</v>
      </c>
      <c r="J305" s="36" t="s">
        <v>37</v>
      </c>
      <c r="K305" s="36" t="s">
        <v>38</v>
      </c>
      <c r="L305" s="39" t="s">
        <v>503</v>
      </c>
      <c r="M305" s="57" t="s">
        <v>515</v>
      </c>
    </row>
    <row r="306" spans="2:13" ht="51" x14ac:dyDescent="0.2">
      <c r="B306" s="56" t="s">
        <v>427</v>
      </c>
      <c r="C306" s="61" t="s">
        <v>526</v>
      </c>
      <c r="D306" s="36" t="s">
        <v>409</v>
      </c>
      <c r="E306" s="57" t="s">
        <v>54</v>
      </c>
      <c r="F306" s="36" t="s">
        <v>500</v>
      </c>
      <c r="G306" s="65" t="s">
        <v>424</v>
      </c>
      <c r="H306" s="36">
        <v>66500000</v>
      </c>
      <c r="I306" s="36">
        <v>66500000</v>
      </c>
      <c r="J306" s="36" t="s">
        <v>37</v>
      </c>
      <c r="K306" s="36" t="s">
        <v>38</v>
      </c>
      <c r="L306" s="39" t="s">
        <v>503</v>
      </c>
      <c r="M306" s="57" t="s">
        <v>516</v>
      </c>
    </row>
    <row r="307" spans="2:13" ht="51" x14ac:dyDescent="0.2">
      <c r="B307" s="56" t="s">
        <v>427</v>
      </c>
      <c r="C307" s="61" t="s">
        <v>495</v>
      </c>
      <c r="D307" s="36" t="s">
        <v>409</v>
      </c>
      <c r="E307" s="57" t="s">
        <v>54</v>
      </c>
      <c r="F307" s="36" t="s">
        <v>500</v>
      </c>
      <c r="G307" s="65" t="s">
        <v>424</v>
      </c>
      <c r="H307" s="36">
        <v>0</v>
      </c>
      <c r="I307" s="36">
        <v>0</v>
      </c>
      <c r="J307" s="36" t="s">
        <v>37</v>
      </c>
      <c r="K307" s="36" t="s">
        <v>38</v>
      </c>
      <c r="L307" s="39" t="s">
        <v>503</v>
      </c>
      <c r="M307" s="57" t="s">
        <v>525</v>
      </c>
    </row>
    <row r="308" spans="2:13" ht="63.75" x14ac:dyDescent="0.2">
      <c r="B308" s="56" t="s">
        <v>427</v>
      </c>
      <c r="C308" s="61" t="s">
        <v>566</v>
      </c>
      <c r="D308" s="36" t="s">
        <v>44</v>
      </c>
      <c r="E308" s="57" t="s">
        <v>46</v>
      </c>
      <c r="F308" s="36" t="s">
        <v>500</v>
      </c>
      <c r="G308" s="65" t="s">
        <v>424</v>
      </c>
      <c r="H308" s="36">
        <v>39000000</v>
      </c>
      <c r="I308" s="36">
        <v>39000000</v>
      </c>
      <c r="J308" s="36" t="s">
        <v>37</v>
      </c>
      <c r="K308" s="36" t="s">
        <v>38</v>
      </c>
      <c r="L308" s="39" t="s">
        <v>425</v>
      </c>
      <c r="M308" s="57" t="s">
        <v>564</v>
      </c>
    </row>
    <row r="309" spans="2:13" ht="76.5" x14ac:dyDescent="0.2">
      <c r="B309" s="56">
        <v>78111502</v>
      </c>
      <c r="C309" s="61" t="s">
        <v>616</v>
      </c>
      <c r="D309" s="36" t="s">
        <v>44</v>
      </c>
      <c r="E309" s="57" t="s">
        <v>569</v>
      </c>
      <c r="F309" s="36" t="s">
        <v>570</v>
      </c>
      <c r="G309" s="65" t="s">
        <v>424</v>
      </c>
      <c r="H309" s="36">
        <v>700000000</v>
      </c>
      <c r="I309" s="36">
        <v>700000000</v>
      </c>
      <c r="J309" s="36" t="s">
        <v>37</v>
      </c>
      <c r="K309" s="36" t="s">
        <v>38</v>
      </c>
      <c r="L309" s="39" t="s">
        <v>80</v>
      </c>
      <c r="M309" s="57" t="s">
        <v>571</v>
      </c>
    </row>
    <row r="310" spans="2:13" ht="76.5" x14ac:dyDescent="0.2">
      <c r="B310" s="56" t="s">
        <v>427</v>
      </c>
      <c r="C310" s="61" t="s">
        <v>581</v>
      </c>
      <c r="D310" s="36" t="s">
        <v>44</v>
      </c>
      <c r="E310" s="57" t="s">
        <v>46</v>
      </c>
      <c r="F310" s="36" t="s">
        <v>500</v>
      </c>
      <c r="G310" s="65" t="s">
        <v>424</v>
      </c>
      <c r="H310" s="36">
        <v>0</v>
      </c>
      <c r="I310" s="36">
        <v>0</v>
      </c>
      <c r="J310" s="36" t="s">
        <v>37</v>
      </c>
      <c r="K310" s="36" t="s">
        <v>38</v>
      </c>
      <c r="L310" s="39" t="s">
        <v>425</v>
      </c>
      <c r="M310" s="57" t="s">
        <v>595</v>
      </c>
    </row>
    <row r="311" spans="2:13" ht="63.75" x14ac:dyDescent="0.2">
      <c r="B311" s="56" t="s">
        <v>427</v>
      </c>
      <c r="C311" s="61" t="s">
        <v>582</v>
      </c>
      <c r="D311" s="36" t="s">
        <v>44</v>
      </c>
      <c r="E311" s="57" t="s">
        <v>46</v>
      </c>
      <c r="F311" s="36" t="s">
        <v>500</v>
      </c>
      <c r="G311" s="65" t="s">
        <v>424</v>
      </c>
      <c r="H311" s="36">
        <v>0</v>
      </c>
      <c r="I311" s="36">
        <v>0</v>
      </c>
      <c r="J311" s="36" t="s">
        <v>37</v>
      </c>
      <c r="K311" s="36" t="s">
        <v>38</v>
      </c>
      <c r="L311" s="39" t="s">
        <v>425</v>
      </c>
      <c r="M311" s="57" t="s">
        <v>596</v>
      </c>
    </row>
    <row r="312" spans="2:13" ht="63.75" x14ac:dyDescent="0.2">
      <c r="B312" s="56" t="s">
        <v>427</v>
      </c>
      <c r="C312" s="61" t="s">
        <v>583</v>
      </c>
      <c r="D312" s="36" t="s">
        <v>44</v>
      </c>
      <c r="E312" s="57" t="s">
        <v>46</v>
      </c>
      <c r="F312" s="36" t="s">
        <v>500</v>
      </c>
      <c r="G312" s="65" t="s">
        <v>424</v>
      </c>
      <c r="H312" s="36">
        <v>0</v>
      </c>
      <c r="I312" s="36">
        <v>0</v>
      </c>
      <c r="J312" s="36" t="s">
        <v>37</v>
      </c>
      <c r="K312" s="36" t="s">
        <v>38</v>
      </c>
      <c r="L312" s="39" t="s">
        <v>425</v>
      </c>
      <c r="M312" s="57" t="s">
        <v>597</v>
      </c>
    </row>
    <row r="313" spans="2:13" ht="76.5" x14ac:dyDescent="0.2">
      <c r="B313" s="56" t="s">
        <v>427</v>
      </c>
      <c r="C313" s="61" t="s">
        <v>584</v>
      </c>
      <c r="D313" s="36" t="s">
        <v>44</v>
      </c>
      <c r="E313" s="57" t="s">
        <v>46</v>
      </c>
      <c r="F313" s="36" t="s">
        <v>500</v>
      </c>
      <c r="G313" s="65" t="s">
        <v>424</v>
      </c>
      <c r="H313" s="36">
        <v>3077160376</v>
      </c>
      <c r="I313" s="36">
        <v>3077160376</v>
      </c>
      <c r="J313" s="36" t="s">
        <v>37</v>
      </c>
      <c r="K313" s="36" t="s">
        <v>38</v>
      </c>
      <c r="L313" s="39" t="s">
        <v>425</v>
      </c>
      <c r="M313" s="57" t="s">
        <v>598</v>
      </c>
    </row>
    <row r="314" spans="2:13" ht="76.5" x14ac:dyDescent="0.2">
      <c r="B314" s="56" t="s">
        <v>427</v>
      </c>
      <c r="C314" s="61" t="s">
        <v>585</v>
      </c>
      <c r="D314" s="36" t="s">
        <v>44</v>
      </c>
      <c r="E314" s="57" t="s">
        <v>46</v>
      </c>
      <c r="F314" s="36" t="s">
        <v>500</v>
      </c>
      <c r="G314" s="65" t="s">
        <v>424</v>
      </c>
      <c r="H314" s="36">
        <v>561882075</v>
      </c>
      <c r="I314" s="36">
        <v>561882075</v>
      </c>
      <c r="J314" s="36" t="s">
        <v>37</v>
      </c>
      <c r="K314" s="36" t="s">
        <v>38</v>
      </c>
      <c r="L314" s="39" t="s">
        <v>425</v>
      </c>
      <c r="M314" s="57" t="s">
        <v>599</v>
      </c>
    </row>
    <row r="315" spans="2:13" ht="76.5" x14ac:dyDescent="0.2">
      <c r="B315" s="56" t="s">
        <v>427</v>
      </c>
      <c r="C315" s="61" t="s">
        <v>586</v>
      </c>
      <c r="D315" s="36" t="s">
        <v>44</v>
      </c>
      <c r="E315" s="57" t="s">
        <v>46</v>
      </c>
      <c r="F315" s="36" t="s">
        <v>500</v>
      </c>
      <c r="G315" s="65" t="s">
        <v>424</v>
      </c>
      <c r="H315" s="36">
        <v>481613208</v>
      </c>
      <c r="I315" s="36">
        <v>481613208</v>
      </c>
      <c r="J315" s="36" t="s">
        <v>37</v>
      </c>
      <c r="K315" s="36" t="s">
        <v>38</v>
      </c>
      <c r="L315" s="39" t="s">
        <v>425</v>
      </c>
      <c r="M315" s="57" t="s">
        <v>600</v>
      </c>
    </row>
    <row r="316" spans="2:13" ht="76.5" x14ac:dyDescent="0.2">
      <c r="B316" s="56" t="s">
        <v>427</v>
      </c>
      <c r="C316" s="61" t="s">
        <v>587</v>
      </c>
      <c r="D316" s="36" t="s">
        <v>44</v>
      </c>
      <c r="E316" s="57" t="s">
        <v>46</v>
      </c>
      <c r="F316" s="36" t="s">
        <v>500</v>
      </c>
      <c r="G316" s="65" t="s">
        <v>424</v>
      </c>
      <c r="H316" s="36">
        <v>401344340</v>
      </c>
      <c r="I316" s="36">
        <v>401344340</v>
      </c>
      <c r="J316" s="36" t="s">
        <v>37</v>
      </c>
      <c r="K316" s="36" t="s">
        <v>38</v>
      </c>
      <c r="L316" s="39" t="s">
        <v>425</v>
      </c>
      <c r="M316" s="57" t="s">
        <v>601</v>
      </c>
    </row>
    <row r="317" spans="2:13" ht="76.5" x14ac:dyDescent="0.2">
      <c r="B317" s="56" t="s">
        <v>427</v>
      </c>
      <c r="C317" s="61" t="s">
        <v>588</v>
      </c>
      <c r="D317" s="36" t="s">
        <v>44</v>
      </c>
      <c r="E317" s="57" t="s">
        <v>46</v>
      </c>
      <c r="F317" s="36" t="s">
        <v>500</v>
      </c>
      <c r="G317" s="65" t="s">
        <v>424</v>
      </c>
      <c r="H317" s="36">
        <v>93000000</v>
      </c>
      <c r="I317" s="36">
        <v>93000000</v>
      </c>
      <c r="J317" s="36" t="s">
        <v>37</v>
      </c>
      <c r="K317" s="36" t="s">
        <v>38</v>
      </c>
      <c r="L317" s="39" t="s">
        <v>425</v>
      </c>
      <c r="M317" s="57" t="s">
        <v>610</v>
      </c>
    </row>
    <row r="318" spans="2:13" ht="63.75" x14ac:dyDescent="0.2">
      <c r="B318" s="56" t="s">
        <v>427</v>
      </c>
      <c r="C318" s="61" t="s">
        <v>589</v>
      </c>
      <c r="D318" s="36" t="s">
        <v>44</v>
      </c>
      <c r="E318" s="57" t="s">
        <v>46</v>
      </c>
      <c r="F318" s="36" t="s">
        <v>500</v>
      </c>
      <c r="G318" s="65" t="s">
        <v>424</v>
      </c>
      <c r="H318" s="36">
        <v>0</v>
      </c>
      <c r="I318" s="36">
        <v>0</v>
      </c>
      <c r="J318" s="36" t="s">
        <v>37</v>
      </c>
      <c r="K318" s="36" t="s">
        <v>38</v>
      </c>
      <c r="L318" s="39" t="s">
        <v>425</v>
      </c>
      <c r="M318" s="57" t="s">
        <v>602</v>
      </c>
    </row>
    <row r="319" spans="2:13" ht="63.75" x14ac:dyDescent="0.2">
      <c r="B319" s="56" t="s">
        <v>427</v>
      </c>
      <c r="C319" s="61" t="s">
        <v>590</v>
      </c>
      <c r="D319" s="36" t="s">
        <v>44</v>
      </c>
      <c r="E319" s="57" t="s">
        <v>46</v>
      </c>
      <c r="F319" s="36" t="s">
        <v>500</v>
      </c>
      <c r="G319" s="65" t="s">
        <v>424</v>
      </c>
      <c r="H319" s="36">
        <v>0</v>
      </c>
      <c r="I319" s="36">
        <v>0</v>
      </c>
      <c r="J319" s="36" t="s">
        <v>37</v>
      </c>
      <c r="K319" s="36" t="s">
        <v>38</v>
      </c>
      <c r="L319" s="39" t="s">
        <v>425</v>
      </c>
      <c r="M319" s="57" t="s">
        <v>603</v>
      </c>
    </row>
    <row r="320" spans="2:13" ht="76.5" x14ac:dyDescent="0.2">
      <c r="B320" s="56" t="s">
        <v>427</v>
      </c>
      <c r="C320" s="61" t="s">
        <v>591</v>
      </c>
      <c r="D320" s="36" t="s">
        <v>44</v>
      </c>
      <c r="E320" s="57" t="s">
        <v>46</v>
      </c>
      <c r="F320" s="36" t="s">
        <v>500</v>
      </c>
      <c r="G320" s="65" t="s">
        <v>424</v>
      </c>
      <c r="H320" s="36">
        <v>60000000</v>
      </c>
      <c r="I320" s="36">
        <v>60000000</v>
      </c>
      <c r="J320" s="36" t="s">
        <v>37</v>
      </c>
      <c r="K320" s="36" t="s">
        <v>38</v>
      </c>
      <c r="L320" s="39" t="s">
        <v>592</v>
      </c>
      <c r="M320" s="57" t="s">
        <v>604</v>
      </c>
    </row>
    <row r="321" spans="2:13" ht="51" x14ac:dyDescent="0.2">
      <c r="B321" s="56" t="s">
        <v>427</v>
      </c>
      <c r="C321" s="61" t="s">
        <v>593</v>
      </c>
      <c r="D321" s="36" t="s">
        <v>44</v>
      </c>
      <c r="E321" s="57" t="s">
        <v>46</v>
      </c>
      <c r="F321" s="36" t="s">
        <v>500</v>
      </c>
      <c r="G321" s="65" t="s">
        <v>424</v>
      </c>
      <c r="H321" s="36">
        <v>50000000</v>
      </c>
      <c r="I321" s="36">
        <v>50000000</v>
      </c>
      <c r="J321" s="36" t="s">
        <v>37</v>
      </c>
      <c r="K321" s="36" t="s">
        <v>38</v>
      </c>
      <c r="L321" s="39" t="s">
        <v>594</v>
      </c>
      <c r="M321" s="57" t="s">
        <v>605</v>
      </c>
    </row>
    <row r="322" spans="2:13" ht="63.75" x14ac:dyDescent="0.2">
      <c r="B322" s="56" t="s">
        <v>606</v>
      </c>
      <c r="C322" s="61" t="s">
        <v>607</v>
      </c>
      <c r="D322" s="36" t="s">
        <v>44</v>
      </c>
      <c r="E322" s="57" t="s">
        <v>46</v>
      </c>
      <c r="F322" s="36" t="s">
        <v>500</v>
      </c>
      <c r="G322" s="65" t="s">
        <v>424</v>
      </c>
      <c r="H322" s="36">
        <v>60000000</v>
      </c>
      <c r="I322" s="36">
        <v>60000000</v>
      </c>
      <c r="J322" s="36" t="s">
        <v>37</v>
      </c>
      <c r="K322" s="36" t="s">
        <v>38</v>
      </c>
      <c r="L322" s="39" t="s">
        <v>608</v>
      </c>
      <c r="M322" s="57" t="s">
        <v>609</v>
      </c>
    </row>
    <row r="323" spans="2:13" ht="51" x14ac:dyDescent="0.2">
      <c r="B323" s="56" t="s">
        <v>606</v>
      </c>
      <c r="C323" s="61" t="s">
        <v>593</v>
      </c>
      <c r="D323" s="36" t="s">
        <v>44</v>
      </c>
      <c r="E323" s="57" t="s">
        <v>46</v>
      </c>
      <c r="F323" s="36" t="s">
        <v>500</v>
      </c>
      <c r="G323" s="65" t="s">
        <v>424</v>
      </c>
      <c r="H323" s="36">
        <v>37500000</v>
      </c>
      <c r="I323" s="36">
        <v>37500000</v>
      </c>
      <c r="J323" s="36" t="s">
        <v>37</v>
      </c>
      <c r="K323" s="36" t="s">
        <v>38</v>
      </c>
      <c r="L323" s="39" t="s">
        <v>608</v>
      </c>
      <c r="M323" s="57" t="s">
        <v>611</v>
      </c>
    </row>
    <row r="324" spans="2:13" ht="51" x14ac:dyDescent="0.2">
      <c r="B324" s="56" t="s">
        <v>606</v>
      </c>
      <c r="C324" s="61" t="s">
        <v>612</v>
      </c>
      <c r="D324" s="36" t="s">
        <v>44</v>
      </c>
      <c r="E324" s="57" t="s">
        <v>46</v>
      </c>
      <c r="F324" s="36" t="s">
        <v>500</v>
      </c>
      <c r="G324" s="65" t="s">
        <v>424</v>
      </c>
      <c r="H324" s="36">
        <v>0</v>
      </c>
      <c r="I324" s="36">
        <v>0</v>
      </c>
      <c r="J324" s="36" t="s">
        <v>37</v>
      </c>
      <c r="K324" s="36" t="s">
        <v>38</v>
      </c>
      <c r="L324" s="39" t="s">
        <v>608</v>
      </c>
      <c r="M324" s="57" t="s">
        <v>613</v>
      </c>
    </row>
    <row r="325" spans="2:13" ht="63.75" x14ac:dyDescent="0.2">
      <c r="B325" s="56" t="s">
        <v>606</v>
      </c>
      <c r="C325" s="61" t="s">
        <v>614</v>
      </c>
      <c r="D325" s="36" t="s">
        <v>44</v>
      </c>
      <c r="E325" s="57" t="s">
        <v>46</v>
      </c>
      <c r="F325" s="36" t="s">
        <v>500</v>
      </c>
      <c r="G325" s="65" t="s">
        <v>424</v>
      </c>
      <c r="H325" s="36">
        <v>35000000</v>
      </c>
      <c r="I325" s="36">
        <v>35000000</v>
      </c>
      <c r="J325" s="36" t="s">
        <v>37</v>
      </c>
      <c r="K325" s="36" t="s">
        <v>38</v>
      </c>
      <c r="L325" s="39" t="s">
        <v>608</v>
      </c>
      <c r="M325" s="57" t="s">
        <v>615</v>
      </c>
    </row>
    <row r="326" spans="2:13" ht="25.5" x14ac:dyDescent="0.2">
      <c r="B326" s="56" t="s">
        <v>676</v>
      </c>
      <c r="C326" s="61" t="s">
        <v>677</v>
      </c>
      <c r="D326" s="36" t="s">
        <v>441</v>
      </c>
      <c r="E326" s="57" t="s">
        <v>678</v>
      </c>
      <c r="F326" s="36" t="s">
        <v>498</v>
      </c>
      <c r="G326" s="65" t="s">
        <v>424</v>
      </c>
      <c r="H326" s="36">
        <v>50000000</v>
      </c>
      <c r="I326" s="36">
        <v>50000000</v>
      </c>
      <c r="J326" s="36" t="s">
        <v>37</v>
      </c>
      <c r="K326" s="36" t="s">
        <v>38</v>
      </c>
      <c r="L326" s="39" t="s">
        <v>679</v>
      </c>
      <c r="M326" s="57" t="s">
        <v>680</v>
      </c>
    </row>
    <row r="327" spans="2:13" ht="51" x14ac:dyDescent="0.2">
      <c r="B327" s="56">
        <v>81112000</v>
      </c>
      <c r="C327" s="61" t="s">
        <v>724</v>
      </c>
      <c r="D327" s="36" t="s">
        <v>531</v>
      </c>
      <c r="E327" s="57" t="s">
        <v>60</v>
      </c>
      <c r="F327" s="36" t="s">
        <v>697</v>
      </c>
      <c r="G327" s="65" t="s">
        <v>424</v>
      </c>
      <c r="H327" s="36">
        <v>600000000</v>
      </c>
      <c r="I327" s="36">
        <v>600000000</v>
      </c>
      <c r="J327" s="36" t="s">
        <v>37</v>
      </c>
      <c r="K327" s="36" t="s">
        <v>38</v>
      </c>
      <c r="L327" s="39" t="s">
        <v>608</v>
      </c>
      <c r="M327" s="57" t="s">
        <v>698</v>
      </c>
    </row>
    <row r="328" spans="2:13" ht="25.5" x14ac:dyDescent="0.2">
      <c r="B328" s="56">
        <v>78101802</v>
      </c>
      <c r="C328" s="61" t="s">
        <v>96</v>
      </c>
      <c r="D328" s="36" t="s">
        <v>42</v>
      </c>
      <c r="E328" s="57" t="s">
        <v>321</v>
      </c>
      <c r="F328" s="36" t="s">
        <v>697</v>
      </c>
      <c r="G328" s="65" t="s">
        <v>424</v>
      </c>
      <c r="H328" s="36">
        <v>80000000</v>
      </c>
      <c r="I328" s="36">
        <v>80000000</v>
      </c>
      <c r="J328" s="36" t="s">
        <v>37</v>
      </c>
      <c r="K328" s="36" t="s">
        <v>38</v>
      </c>
      <c r="L328" s="39" t="s">
        <v>39</v>
      </c>
      <c r="M328" s="57" t="s">
        <v>760</v>
      </c>
    </row>
    <row r="329" spans="2:13" ht="89.25" x14ac:dyDescent="0.2">
      <c r="B329" s="56" t="s">
        <v>427</v>
      </c>
      <c r="C329" s="61" t="s">
        <v>761</v>
      </c>
      <c r="D329" s="36" t="s">
        <v>42</v>
      </c>
      <c r="E329" s="57" t="s">
        <v>34</v>
      </c>
      <c r="F329" s="36" t="s">
        <v>500</v>
      </c>
      <c r="G329" s="65" t="s">
        <v>424</v>
      </c>
      <c r="H329" s="36">
        <v>120000000</v>
      </c>
      <c r="I329" s="36">
        <v>120000000</v>
      </c>
      <c r="J329" s="36" t="s">
        <v>37</v>
      </c>
      <c r="K329" s="36" t="s">
        <v>38</v>
      </c>
      <c r="L329" s="39" t="s">
        <v>608</v>
      </c>
      <c r="M329" s="57" t="s">
        <v>762</v>
      </c>
    </row>
  </sheetData>
  <autoFilter ref="A16:V286"/>
  <mergeCells count="2">
    <mergeCell ref="F2:I6"/>
    <mergeCell ref="F8:I12"/>
  </mergeCells>
  <pageMargins left="0.70866141732283472" right="0.70866141732283472" top="0.74803149606299213" bottom="0.74803149606299213" header="0.31496062992125984" footer="0.31496062992125984"/>
  <pageSetup paperSize="14"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90" zoomScaleNormal="90" workbookViewId="0">
      <selection activeCell="A3" sqref="A3:L45"/>
    </sheetView>
  </sheetViews>
  <sheetFormatPr baseColWidth="10" defaultRowHeight="12" x14ac:dyDescent="0.2"/>
  <cols>
    <col min="1" max="1" width="24.28515625" style="75" customWidth="1"/>
    <col min="2" max="2" width="85" style="75" customWidth="1"/>
    <col min="3" max="3" width="13.7109375" style="15" customWidth="1"/>
    <col min="4" max="4" width="11.42578125" style="68"/>
    <col min="5" max="5" width="16.85546875" style="8" customWidth="1"/>
    <col min="6" max="6" width="17.5703125" style="8" customWidth="1"/>
    <col min="7" max="7" width="21.42578125" style="8" customWidth="1"/>
    <col min="8" max="8" width="22.42578125" style="8" customWidth="1"/>
    <col min="9" max="9" width="12.5703125" style="8" customWidth="1"/>
    <col min="10" max="10" width="17.7109375" style="8" customWidth="1"/>
    <col min="11" max="11" width="39.140625" style="72" customWidth="1"/>
    <col min="12" max="12" width="13" style="68" customWidth="1"/>
    <col min="13" max="16384" width="11.42578125" style="8"/>
  </cols>
  <sheetData>
    <row r="1" spans="1:21" x14ac:dyDescent="0.2">
      <c r="A1" s="127" t="s">
        <v>422</v>
      </c>
      <c r="B1" s="127"/>
      <c r="C1" s="127"/>
      <c r="D1" s="127"/>
      <c r="E1" s="127"/>
      <c r="F1" s="127"/>
    </row>
    <row r="2" spans="1:21" s="2" customFormat="1" ht="60" x14ac:dyDescent="0.25">
      <c r="A2" s="73" t="s">
        <v>20</v>
      </c>
      <c r="B2" s="73" t="s">
        <v>21</v>
      </c>
      <c r="C2" s="5" t="s">
        <v>22</v>
      </c>
      <c r="D2" s="67" t="s">
        <v>23</v>
      </c>
      <c r="E2" s="3" t="s">
        <v>24</v>
      </c>
      <c r="F2" s="3" t="s">
        <v>25</v>
      </c>
      <c r="G2" s="4" t="s">
        <v>26</v>
      </c>
      <c r="H2" s="4" t="s">
        <v>27</v>
      </c>
      <c r="I2" s="3" t="s">
        <v>28</v>
      </c>
      <c r="J2" s="3" t="s">
        <v>29</v>
      </c>
      <c r="K2" s="69" t="s">
        <v>30</v>
      </c>
      <c r="L2" s="3" t="s">
        <v>31</v>
      </c>
      <c r="M2" s="6"/>
      <c r="N2" s="6"/>
      <c r="O2" s="6"/>
      <c r="P2" s="6"/>
      <c r="Q2" s="6"/>
      <c r="R2" s="6"/>
      <c r="S2" s="6"/>
      <c r="T2" s="6"/>
      <c r="U2" s="6"/>
    </row>
    <row r="3" spans="1:21" ht="48" x14ac:dyDescent="0.2">
      <c r="A3" s="70">
        <v>80111601</v>
      </c>
      <c r="B3" s="70" t="s">
        <v>423</v>
      </c>
      <c r="C3" s="10" t="s">
        <v>370</v>
      </c>
      <c r="D3" s="9" t="s">
        <v>79</v>
      </c>
      <c r="E3" s="11" t="s">
        <v>181</v>
      </c>
      <c r="F3" s="11" t="s">
        <v>424</v>
      </c>
      <c r="G3" s="12">
        <v>144000000</v>
      </c>
      <c r="H3" s="12">
        <v>144000000</v>
      </c>
      <c r="I3" s="12" t="s">
        <v>37</v>
      </c>
      <c r="J3" s="12" t="s">
        <v>38</v>
      </c>
      <c r="K3" s="76" t="s">
        <v>425</v>
      </c>
      <c r="L3" s="13" t="s">
        <v>426</v>
      </c>
    </row>
    <row r="4" spans="1:21" ht="48" x14ac:dyDescent="0.2">
      <c r="A4" s="70" t="s">
        <v>427</v>
      </c>
      <c r="B4" s="70" t="s">
        <v>428</v>
      </c>
      <c r="C4" s="10" t="s">
        <v>370</v>
      </c>
      <c r="D4" s="9" t="s">
        <v>79</v>
      </c>
      <c r="E4" s="11" t="s">
        <v>181</v>
      </c>
      <c r="F4" s="11" t="s">
        <v>424</v>
      </c>
      <c r="G4" s="12">
        <v>748000000</v>
      </c>
      <c r="H4" s="12">
        <v>748000000</v>
      </c>
      <c r="I4" s="12" t="s">
        <v>37</v>
      </c>
      <c r="J4" s="12" t="s">
        <v>38</v>
      </c>
      <c r="K4" s="76" t="s">
        <v>425</v>
      </c>
      <c r="L4" s="13" t="s">
        <v>429</v>
      </c>
    </row>
    <row r="5" spans="1:21" ht="36" x14ac:dyDescent="0.2">
      <c r="A5" s="70">
        <v>80111607</v>
      </c>
      <c r="B5" s="70" t="s">
        <v>430</v>
      </c>
      <c r="C5" s="10" t="s">
        <v>370</v>
      </c>
      <c r="D5" s="9" t="s">
        <v>79</v>
      </c>
      <c r="E5" s="12" t="s">
        <v>181</v>
      </c>
      <c r="F5" s="12" t="s">
        <v>424</v>
      </c>
      <c r="G5" s="12">
        <v>136000000</v>
      </c>
      <c r="H5" s="12">
        <v>136000000</v>
      </c>
      <c r="I5" s="12" t="s">
        <v>37</v>
      </c>
      <c r="J5" s="12" t="s">
        <v>38</v>
      </c>
      <c r="K5" s="76" t="s">
        <v>425</v>
      </c>
      <c r="L5" s="13" t="s">
        <v>431</v>
      </c>
    </row>
    <row r="6" spans="1:21" ht="36" x14ac:dyDescent="0.2">
      <c r="A6" s="70">
        <v>80111601</v>
      </c>
      <c r="B6" s="70" t="s">
        <v>432</v>
      </c>
      <c r="C6" s="10" t="s">
        <v>370</v>
      </c>
      <c r="D6" s="9" t="s">
        <v>79</v>
      </c>
      <c r="E6" s="12" t="s">
        <v>181</v>
      </c>
      <c r="F6" s="12" t="s">
        <v>424</v>
      </c>
      <c r="G6" s="12">
        <v>120000000</v>
      </c>
      <c r="H6" s="12">
        <v>120000000</v>
      </c>
      <c r="I6" s="12" t="s">
        <v>37</v>
      </c>
      <c r="J6" s="12" t="s">
        <v>38</v>
      </c>
      <c r="K6" s="76" t="s">
        <v>425</v>
      </c>
      <c r="L6" s="13" t="s">
        <v>433</v>
      </c>
    </row>
    <row r="7" spans="1:21" ht="48" x14ac:dyDescent="0.2">
      <c r="A7" s="70">
        <v>80111601</v>
      </c>
      <c r="B7" s="70" t="s">
        <v>518</v>
      </c>
      <c r="C7" s="10" t="s">
        <v>370</v>
      </c>
      <c r="D7" s="9" t="s">
        <v>79</v>
      </c>
      <c r="E7" s="12" t="s">
        <v>181</v>
      </c>
      <c r="F7" s="12" t="s">
        <v>424</v>
      </c>
      <c r="G7" s="12">
        <v>140000000</v>
      </c>
      <c r="H7" s="12">
        <f>G7</f>
        <v>140000000</v>
      </c>
      <c r="I7" s="12" t="s">
        <v>37</v>
      </c>
      <c r="J7" s="12" t="s">
        <v>38</v>
      </c>
      <c r="K7" s="76" t="s">
        <v>425</v>
      </c>
      <c r="L7" s="13" t="s">
        <v>434</v>
      </c>
    </row>
    <row r="8" spans="1:21" ht="36" x14ac:dyDescent="0.2">
      <c r="A8" s="70">
        <v>80111601</v>
      </c>
      <c r="B8" s="70" t="s">
        <v>435</v>
      </c>
      <c r="C8" s="10" t="s">
        <v>370</v>
      </c>
      <c r="D8" s="9" t="s">
        <v>79</v>
      </c>
      <c r="E8" s="12" t="s">
        <v>181</v>
      </c>
      <c r="F8" s="12" t="s">
        <v>424</v>
      </c>
      <c r="G8" s="12">
        <v>112000000</v>
      </c>
      <c r="H8" s="12">
        <f t="shared" ref="H8:H43" si="0">G8</f>
        <v>112000000</v>
      </c>
      <c r="I8" s="12" t="s">
        <v>37</v>
      </c>
      <c r="J8" s="12" t="s">
        <v>38</v>
      </c>
      <c r="K8" s="76" t="s">
        <v>425</v>
      </c>
      <c r="L8" s="13" t="s">
        <v>436</v>
      </c>
    </row>
    <row r="9" spans="1:21" ht="36" x14ac:dyDescent="0.2">
      <c r="A9" s="70">
        <v>80111601</v>
      </c>
      <c r="B9" s="70" t="s">
        <v>519</v>
      </c>
      <c r="C9" s="10" t="s">
        <v>370</v>
      </c>
      <c r="D9" s="9" t="s">
        <v>79</v>
      </c>
      <c r="E9" s="12" t="s">
        <v>181</v>
      </c>
      <c r="F9" s="12" t="s">
        <v>424</v>
      </c>
      <c r="G9" s="12">
        <v>140000000</v>
      </c>
      <c r="H9" s="12">
        <f t="shared" si="0"/>
        <v>140000000</v>
      </c>
      <c r="I9" s="12" t="s">
        <v>37</v>
      </c>
      <c r="J9" s="12" t="s">
        <v>38</v>
      </c>
      <c r="K9" s="76" t="s">
        <v>425</v>
      </c>
      <c r="L9" s="13" t="s">
        <v>437</v>
      </c>
    </row>
    <row r="10" spans="1:21" ht="48" x14ac:dyDescent="0.2">
      <c r="A10" s="74" t="s">
        <v>483</v>
      </c>
      <c r="B10" s="74" t="s">
        <v>484</v>
      </c>
      <c r="C10" s="14" t="s">
        <v>409</v>
      </c>
      <c r="D10" s="13" t="s">
        <v>225</v>
      </c>
      <c r="E10" s="12" t="s">
        <v>496</v>
      </c>
      <c r="F10" s="12" t="s">
        <v>424</v>
      </c>
      <c r="G10" s="12">
        <v>1686506434</v>
      </c>
      <c r="H10" s="12">
        <f t="shared" si="0"/>
        <v>1686506434</v>
      </c>
      <c r="I10" s="12" t="s">
        <v>37</v>
      </c>
      <c r="J10" s="12" t="s">
        <v>38</v>
      </c>
      <c r="K10" s="71" t="s">
        <v>101</v>
      </c>
      <c r="L10" s="13" t="s">
        <v>504</v>
      </c>
    </row>
    <row r="11" spans="1:21" ht="72" x14ac:dyDescent="0.2">
      <c r="A11" s="74" t="s">
        <v>485</v>
      </c>
      <c r="B11" s="74" t="s">
        <v>486</v>
      </c>
      <c r="C11" s="14" t="s">
        <v>497</v>
      </c>
      <c r="D11" s="13" t="s">
        <v>578</v>
      </c>
      <c r="E11" s="12" t="s">
        <v>496</v>
      </c>
      <c r="F11" s="12" t="s">
        <v>424</v>
      </c>
      <c r="G11" s="12">
        <v>490000000</v>
      </c>
      <c r="H11" s="12">
        <f t="shared" si="0"/>
        <v>490000000</v>
      </c>
      <c r="I11" s="12" t="s">
        <v>37</v>
      </c>
      <c r="J11" s="12" t="s">
        <v>38</v>
      </c>
      <c r="K11" s="71" t="s">
        <v>39</v>
      </c>
      <c r="L11" s="13" t="s">
        <v>505</v>
      </c>
    </row>
    <row r="12" spans="1:21" ht="36" x14ac:dyDescent="0.2">
      <c r="A12" s="74" t="s">
        <v>502</v>
      </c>
      <c r="B12" s="74" t="s">
        <v>487</v>
      </c>
      <c r="C12" s="14" t="s">
        <v>409</v>
      </c>
      <c r="D12" s="13" t="s">
        <v>578</v>
      </c>
      <c r="E12" s="12" t="s">
        <v>498</v>
      </c>
      <c r="F12" s="12" t="s">
        <v>424</v>
      </c>
      <c r="G12" s="12">
        <v>410000000</v>
      </c>
      <c r="H12" s="12">
        <f t="shared" si="0"/>
        <v>410000000</v>
      </c>
      <c r="I12" s="12" t="s">
        <v>37</v>
      </c>
      <c r="J12" s="12" t="s">
        <v>38</v>
      </c>
      <c r="K12" s="1" t="s">
        <v>39</v>
      </c>
      <c r="L12" s="13" t="s">
        <v>506</v>
      </c>
    </row>
    <row r="13" spans="1:21" ht="36" x14ac:dyDescent="0.2">
      <c r="A13" s="74">
        <v>80131502</v>
      </c>
      <c r="B13" s="74" t="s">
        <v>488</v>
      </c>
      <c r="C13" s="14" t="s">
        <v>499</v>
      </c>
      <c r="D13" s="13" t="s">
        <v>54</v>
      </c>
      <c r="E13" s="12" t="s">
        <v>500</v>
      </c>
      <c r="F13" s="12" t="s">
        <v>424</v>
      </c>
      <c r="G13" s="12">
        <v>392094587</v>
      </c>
      <c r="H13" s="12">
        <f t="shared" si="0"/>
        <v>392094587</v>
      </c>
      <c r="I13" s="12" t="s">
        <v>37</v>
      </c>
      <c r="J13" s="12" t="s">
        <v>38</v>
      </c>
      <c r="K13" s="1" t="s">
        <v>39</v>
      </c>
      <c r="L13" s="13" t="s">
        <v>507</v>
      </c>
    </row>
    <row r="14" spans="1:21" ht="48" x14ac:dyDescent="0.2">
      <c r="A14" s="74" t="s">
        <v>427</v>
      </c>
      <c r="B14" s="74" t="s">
        <v>489</v>
      </c>
      <c r="C14" s="14" t="s">
        <v>409</v>
      </c>
      <c r="D14" s="13" t="s">
        <v>54</v>
      </c>
      <c r="E14" s="12" t="s">
        <v>500</v>
      </c>
      <c r="F14" s="12" t="s">
        <v>424</v>
      </c>
      <c r="G14" s="12">
        <v>0</v>
      </c>
      <c r="H14" s="12">
        <f t="shared" si="0"/>
        <v>0</v>
      </c>
      <c r="I14" s="12" t="s">
        <v>37</v>
      </c>
      <c r="J14" s="12" t="s">
        <v>38</v>
      </c>
      <c r="K14" s="71" t="s">
        <v>503</v>
      </c>
      <c r="L14" s="13" t="s">
        <v>508</v>
      </c>
    </row>
    <row r="15" spans="1:21" ht="36" x14ac:dyDescent="0.2">
      <c r="A15" s="74">
        <v>43211500</v>
      </c>
      <c r="B15" s="74" t="s">
        <v>490</v>
      </c>
      <c r="C15" s="14" t="s">
        <v>409</v>
      </c>
      <c r="D15" s="13" t="s">
        <v>257</v>
      </c>
      <c r="E15" s="12" t="s">
        <v>501</v>
      </c>
      <c r="F15" s="12" t="s">
        <v>424</v>
      </c>
      <c r="G15" s="12">
        <v>1228300000</v>
      </c>
      <c r="H15" s="12">
        <f t="shared" si="0"/>
        <v>1228300000</v>
      </c>
      <c r="I15" s="12" t="s">
        <v>37</v>
      </c>
      <c r="J15" s="12" t="s">
        <v>38</v>
      </c>
      <c r="K15" s="71" t="s">
        <v>62</v>
      </c>
      <c r="L15" s="13" t="s">
        <v>509</v>
      </c>
    </row>
    <row r="16" spans="1:21" ht="48" x14ac:dyDescent="0.2">
      <c r="A16" s="74" t="s">
        <v>427</v>
      </c>
      <c r="B16" s="74" t="s">
        <v>491</v>
      </c>
      <c r="C16" s="14" t="s">
        <v>409</v>
      </c>
      <c r="D16" s="13" t="s">
        <v>54</v>
      </c>
      <c r="E16" s="12" t="s">
        <v>500</v>
      </c>
      <c r="F16" s="12" t="s">
        <v>424</v>
      </c>
      <c r="G16" s="12">
        <v>140000000</v>
      </c>
      <c r="H16" s="12">
        <f t="shared" si="0"/>
        <v>140000000</v>
      </c>
      <c r="I16" s="12" t="s">
        <v>37</v>
      </c>
      <c r="J16" s="12" t="s">
        <v>38</v>
      </c>
      <c r="K16" s="71" t="s">
        <v>503</v>
      </c>
      <c r="L16" s="13" t="s">
        <v>510</v>
      </c>
      <c r="M16" s="8" t="s">
        <v>683</v>
      </c>
    </row>
    <row r="17" spans="1:12" ht="48" x14ac:dyDescent="0.2">
      <c r="A17" s="74" t="s">
        <v>427</v>
      </c>
      <c r="B17" s="74" t="s">
        <v>579</v>
      </c>
      <c r="C17" s="14" t="s">
        <v>409</v>
      </c>
      <c r="D17" s="13" t="s">
        <v>54</v>
      </c>
      <c r="E17" s="12" t="s">
        <v>500</v>
      </c>
      <c r="F17" s="12" t="s">
        <v>424</v>
      </c>
      <c r="G17" s="12">
        <v>0</v>
      </c>
      <c r="H17" s="12">
        <f t="shared" si="0"/>
        <v>0</v>
      </c>
      <c r="I17" s="12" t="s">
        <v>37</v>
      </c>
      <c r="J17" s="12" t="s">
        <v>38</v>
      </c>
      <c r="K17" s="71" t="s">
        <v>503</v>
      </c>
      <c r="L17" s="13" t="s">
        <v>511</v>
      </c>
    </row>
    <row r="18" spans="1:12" ht="48" x14ac:dyDescent="0.2">
      <c r="A18" s="74" t="s">
        <v>427</v>
      </c>
      <c r="B18" s="74" t="s">
        <v>492</v>
      </c>
      <c r="C18" s="14" t="s">
        <v>409</v>
      </c>
      <c r="D18" s="13" t="s">
        <v>54</v>
      </c>
      <c r="E18" s="12" t="s">
        <v>500</v>
      </c>
      <c r="F18" s="12" t="s">
        <v>424</v>
      </c>
      <c r="G18" s="12">
        <v>0</v>
      </c>
      <c r="H18" s="12">
        <f t="shared" si="0"/>
        <v>0</v>
      </c>
      <c r="I18" s="12" t="s">
        <v>37</v>
      </c>
      <c r="J18" s="12" t="s">
        <v>38</v>
      </c>
      <c r="K18" s="71" t="s">
        <v>503</v>
      </c>
      <c r="L18" s="13" t="s">
        <v>512</v>
      </c>
    </row>
    <row r="19" spans="1:12" ht="48" x14ac:dyDescent="0.2">
      <c r="A19" s="74" t="s">
        <v>427</v>
      </c>
      <c r="B19" s="74" t="s">
        <v>493</v>
      </c>
      <c r="C19" s="14" t="s">
        <v>499</v>
      </c>
      <c r="D19" s="13" t="s">
        <v>54</v>
      </c>
      <c r="E19" s="12" t="s">
        <v>500</v>
      </c>
      <c r="F19" s="12" t="s">
        <v>424</v>
      </c>
      <c r="G19" s="12">
        <v>500000000</v>
      </c>
      <c r="H19" s="12">
        <f t="shared" si="0"/>
        <v>500000000</v>
      </c>
      <c r="I19" s="12" t="s">
        <v>37</v>
      </c>
      <c r="J19" s="12" t="s">
        <v>38</v>
      </c>
      <c r="K19" s="71" t="s">
        <v>503</v>
      </c>
      <c r="L19" s="13" t="s">
        <v>513</v>
      </c>
    </row>
    <row r="20" spans="1:12" ht="60" x14ac:dyDescent="0.2">
      <c r="A20" s="74" t="s">
        <v>427</v>
      </c>
      <c r="B20" s="74" t="s">
        <v>580</v>
      </c>
      <c r="C20" s="14" t="s">
        <v>409</v>
      </c>
      <c r="D20" s="13" t="s">
        <v>54</v>
      </c>
      <c r="E20" s="12" t="s">
        <v>500</v>
      </c>
      <c r="F20" s="12" t="s">
        <v>424</v>
      </c>
      <c r="G20" s="12">
        <v>102000000</v>
      </c>
      <c r="H20" s="12">
        <f t="shared" si="0"/>
        <v>102000000</v>
      </c>
      <c r="I20" s="12" t="s">
        <v>37</v>
      </c>
      <c r="J20" s="12" t="s">
        <v>38</v>
      </c>
      <c r="K20" s="71" t="s">
        <v>503</v>
      </c>
      <c r="L20" s="13" t="s">
        <v>514</v>
      </c>
    </row>
    <row r="21" spans="1:12" ht="48" x14ac:dyDescent="0.2">
      <c r="A21" s="74" t="s">
        <v>427</v>
      </c>
      <c r="B21" s="74" t="s">
        <v>494</v>
      </c>
      <c r="C21" s="14" t="s">
        <v>409</v>
      </c>
      <c r="D21" s="13" t="s">
        <v>54</v>
      </c>
      <c r="E21" s="12" t="s">
        <v>500</v>
      </c>
      <c r="F21" s="12" t="s">
        <v>424</v>
      </c>
      <c r="G21" s="12">
        <v>0</v>
      </c>
      <c r="H21" s="12">
        <f t="shared" si="0"/>
        <v>0</v>
      </c>
      <c r="I21" s="12" t="s">
        <v>37</v>
      </c>
      <c r="J21" s="12" t="s">
        <v>38</v>
      </c>
      <c r="K21" s="71" t="s">
        <v>503</v>
      </c>
      <c r="L21" s="13" t="s">
        <v>515</v>
      </c>
    </row>
    <row r="22" spans="1:12" ht="48" x14ac:dyDescent="0.2">
      <c r="A22" s="74" t="s">
        <v>427</v>
      </c>
      <c r="B22" s="74" t="s">
        <v>526</v>
      </c>
      <c r="C22" s="14" t="s">
        <v>409</v>
      </c>
      <c r="D22" s="13" t="s">
        <v>54</v>
      </c>
      <c r="E22" s="12" t="s">
        <v>500</v>
      </c>
      <c r="F22" s="12" t="s">
        <v>424</v>
      </c>
      <c r="G22" s="12">
        <v>66500000</v>
      </c>
      <c r="H22" s="12">
        <f t="shared" si="0"/>
        <v>66500000</v>
      </c>
      <c r="I22" s="12" t="s">
        <v>37</v>
      </c>
      <c r="J22" s="12" t="s">
        <v>38</v>
      </c>
      <c r="K22" s="71" t="s">
        <v>503</v>
      </c>
      <c r="L22" s="13" t="s">
        <v>516</v>
      </c>
    </row>
    <row r="23" spans="1:12" ht="48" x14ac:dyDescent="0.2">
      <c r="A23" s="74" t="s">
        <v>427</v>
      </c>
      <c r="B23" s="74" t="s">
        <v>495</v>
      </c>
      <c r="C23" s="77" t="s">
        <v>409</v>
      </c>
      <c r="D23" s="13" t="s">
        <v>54</v>
      </c>
      <c r="E23" s="78" t="s">
        <v>500</v>
      </c>
      <c r="F23" s="78" t="s">
        <v>424</v>
      </c>
      <c r="G23" s="78">
        <v>0</v>
      </c>
      <c r="H23" s="12">
        <f t="shared" si="0"/>
        <v>0</v>
      </c>
      <c r="I23" s="78" t="s">
        <v>37</v>
      </c>
      <c r="J23" s="78" t="s">
        <v>38</v>
      </c>
      <c r="K23" s="71" t="s">
        <v>503</v>
      </c>
      <c r="L23" s="13" t="s">
        <v>525</v>
      </c>
    </row>
    <row r="24" spans="1:12" ht="60" x14ac:dyDescent="0.2">
      <c r="A24" s="74" t="s">
        <v>427</v>
      </c>
      <c r="B24" s="74" t="s">
        <v>566</v>
      </c>
      <c r="C24" s="74" t="s">
        <v>44</v>
      </c>
      <c r="D24" s="100" t="s">
        <v>46</v>
      </c>
      <c r="E24" s="71" t="s">
        <v>500</v>
      </c>
      <c r="F24" s="71" t="s">
        <v>424</v>
      </c>
      <c r="G24" s="105">
        <v>39000000</v>
      </c>
      <c r="H24" s="12">
        <f t="shared" si="0"/>
        <v>39000000</v>
      </c>
      <c r="I24" s="71" t="s">
        <v>37</v>
      </c>
      <c r="J24" s="71" t="s">
        <v>38</v>
      </c>
      <c r="K24" s="71" t="s">
        <v>425</v>
      </c>
      <c r="L24" s="13" t="s">
        <v>564</v>
      </c>
    </row>
    <row r="25" spans="1:12" ht="60" x14ac:dyDescent="0.2">
      <c r="A25" s="74">
        <v>78111502</v>
      </c>
      <c r="B25" s="74" t="s">
        <v>616</v>
      </c>
      <c r="C25" s="74" t="s">
        <v>44</v>
      </c>
      <c r="D25" s="100" t="s">
        <v>569</v>
      </c>
      <c r="E25" s="71" t="s">
        <v>570</v>
      </c>
      <c r="F25" s="71" t="s">
        <v>424</v>
      </c>
      <c r="G25" s="12">
        <v>700000000</v>
      </c>
      <c r="H25" s="12">
        <f t="shared" si="0"/>
        <v>700000000</v>
      </c>
      <c r="I25" s="71" t="s">
        <v>37</v>
      </c>
      <c r="J25" s="71" t="s">
        <v>38</v>
      </c>
      <c r="K25" s="39" t="s">
        <v>80</v>
      </c>
      <c r="L25" s="13" t="s">
        <v>571</v>
      </c>
    </row>
    <row r="26" spans="1:12" ht="60" x14ac:dyDescent="0.2">
      <c r="A26" s="74" t="s">
        <v>427</v>
      </c>
      <c r="B26" s="74" t="s">
        <v>581</v>
      </c>
      <c r="C26" s="14" t="s">
        <v>44</v>
      </c>
      <c r="D26" s="101" t="s">
        <v>46</v>
      </c>
      <c r="E26" s="12" t="s">
        <v>500</v>
      </c>
      <c r="F26" s="12" t="s">
        <v>424</v>
      </c>
      <c r="G26" s="12">
        <v>0</v>
      </c>
      <c r="H26" s="12">
        <f t="shared" si="0"/>
        <v>0</v>
      </c>
      <c r="I26" s="12" t="s">
        <v>37</v>
      </c>
      <c r="J26" s="12" t="s">
        <v>38</v>
      </c>
      <c r="K26" s="71" t="s">
        <v>425</v>
      </c>
      <c r="L26" s="13" t="s">
        <v>595</v>
      </c>
    </row>
    <row r="27" spans="1:12" ht="60" x14ac:dyDescent="0.2">
      <c r="A27" s="74" t="s">
        <v>427</v>
      </c>
      <c r="B27" s="74" t="s">
        <v>582</v>
      </c>
      <c r="C27" s="14" t="s">
        <v>44</v>
      </c>
      <c r="D27" s="13" t="s">
        <v>46</v>
      </c>
      <c r="E27" s="12" t="s">
        <v>500</v>
      </c>
      <c r="F27" s="12" t="s">
        <v>424</v>
      </c>
      <c r="G27" s="12">
        <v>0</v>
      </c>
      <c r="H27" s="12">
        <f t="shared" si="0"/>
        <v>0</v>
      </c>
      <c r="I27" s="12" t="s">
        <v>37</v>
      </c>
      <c r="J27" s="12" t="s">
        <v>38</v>
      </c>
      <c r="K27" s="71" t="s">
        <v>425</v>
      </c>
      <c r="L27" s="13" t="s">
        <v>596</v>
      </c>
    </row>
    <row r="28" spans="1:12" ht="60" x14ac:dyDescent="0.2">
      <c r="A28" s="74" t="s">
        <v>427</v>
      </c>
      <c r="B28" s="74" t="s">
        <v>583</v>
      </c>
      <c r="C28" s="14" t="s">
        <v>44</v>
      </c>
      <c r="D28" s="13" t="s">
        <v>46</v>
      </c>
      <c r="E28" s="12" t="s">
        <v>500</v>
      </c>
      <c r="F28" s="12" t="s">
        <v>424</v>
      </c>
      <c r="G28" s="12">
        <v>0</v>
      </c>
      <c r="H28" s="12">
        <f t="shared" si="0"/>
        <v>0</v>
      </c>
      <c r="I28" s="12" t="s">
        <v>37</v>
      </c>
      <c r="J28" s="12" t="s">
        <v>38</v>
      </c>
      <c r="K28" s="71" t="s">
        <v>425</v>
      </c>
      <c r="L28" s="13" t="s">
        <v>597</v>
      </c>
    </row>
    <row r="29" spans="1:12" ht="60" x14ac:dyDescent="0.2">
      <c r="A29" s="74" t="s">
        <v>427</v>
      </c>
      <c r="B29" s="74" t="s">
        <v>584</v>
      </c>
      <c r="C29" s="14" t="s">
        <v>44</v>
      </c>
      <c r="D29" s="13" t="s">
        <v>46</v>
      </c>
      <c r="E29" s="12" t="s">
        <v>500</v>
      </c>
      <c r="F29" s="12" t="s">
        <v>424</v>
      </c>
      <c r="G29" s="12">
        <v>3077160376</v>
      </c>
      <c r="H29" s="12">
        <f t="shared" si="0"/>
        <v>3077160376</v>
      </c>
      <c r="I29" s="12" t="s">
        <v>37</v>
      </c>
      <c r="J29" s="12" t="s">
        <v>38</v>
      </c>
      <c r="K29" s="71" t="s">
        <v>425</v>
      </c>
      <c r="L29" s="13" t="s">
        <v>598</v>
      </c>
    </row>
    <row r="30" spans="1:12" ht="60" x14ac:dyDescent="0.2">
      <c r="A30" s="74" t="s">
        <v>427</v>
      </c>
      <c r="B30" s="74" t="s">
        <v>585</v>
      </c>
      <c r="C30" s="14" t="s">
        <v>44</v>
      </c>
      <c r="D30" s="13" t="s">
        <v>46</v>
      </c>
      <c r="E30" s="12" t="s">
        <v>500</v>
      </c>
      <c r="F30" s="12" t="s">
        <v>424</v>
      </c>
      <c r="G30" s="12">
        <v>561882075</v>
      </c>
      <c r="H30" s="12">
        <f t="shared" si="0"/>
        <v>561882075</v>
      </c>
      <c r="I30" s="12" t="s">
        <v>37</v>
      </c>
      <c r="J30" s="12" t="s">
        <v>38</v>
      </c>
      <c r="K30" s="71" t="s">
        <v>425</v>
      </c>
      <c r="L30" s="13" t="s">
        <v>599</v>
      </c>
    </row>
    <row r="31" spans="1:12" ht="60" x14ac:dyDescent="0.2">
      <c r="A31" s="74" t="s">
        <v>427</v>
      </c>
      <c r="B31" s="74" t="s">
        <v>586</v>
      </c>
      <c r="C31" s="14" t="s">
        <v>44</v>
      </c>
      <c r="D31" s="13" t="s">
        <v>46</v>
      </c>
      <c r="E31" s="12" t="s">
        <v>500</v>
      </c>
      <c r="F31" s="12" t="s">
        <v>424</v>
      </c>
      <c r="G31" s="12">
        <v>481613208</v>
      </c>
      <c r="H31" s="12">
        <f t="shared" si="0"/>
        <v>481613208</v>
      </c>
      <c r="I31" s="12" t="s">
        <v>37</v>
      </c>
      <c r="J31" s="12" t="s">
        <v>38</v>
      </c>
      <c r="K31" s="71" t="s">
        <v>425</v>
      </c>
      <c r="L31" s="13" t="s">
        <v>600</v>
      </c>
    </row>
    <row r="32" spans="1:12" ht="60" x14ac:dyDescent="0.2">
      <c r="A32" s="74" t="s">
        <v>427</v>
      </c>
      <c r="B32" s="74" t="s">
        <v>587</v>
      </c>
      <c r="C32" s="14" t="s">
        <v>44</v>
      </c>
      <c r="D32" s="13" t="s">
        <v>46</v>
      </c>
      <c r="E32" s="12" t="s">
        <v>500</v>
      </c>
      <c r="F32" s="12" t="s">
        <v>424</v>
      </c>
      <c r="G32" s="12">
        <v>401344340</v>
      </c>
      <c r="H32" s="12">
        <f t="shared" si="0"/>
        <v>401344340</v>
      </c>
      <c r="I32" s="12" t="s">
        <v>37</v>
      </c>
      <c r="J32" s="12" t="s">
        <v>38</v>
      </c>
      <c r="K32" s="71" t="s">
        <v>425</v>
      </c>
      <c r="L32" s="13" t="s">
        <v>601</v>
      </c>
    </row>
    <row r="33" spans="1:12" ht="60" x14ac:dyDescent="0.2">
      <c r="A33" s="74" t="s">
        <v>427</v>
      </c>
      <c r="B33" s="74" t="s">
        <v>588</v>
      </c>
      <c r="C33" s="14" t="s">
        <v>44</v>
      </c>
      <c r="D33" s="13" t="s">
        <v>46</v>
      </c>
      <c r="E33" s="12" t="s">
        <v>500</v>
      </c>
      <c r="F33" s="12" t="s">
        <v>424</v>
      </c>
      <c r="G33" s="12">
        <v>93000000</v>
      </c>
      <c r="H33" s="12">
        <f t="shared" si="0"/>
        <v>93000000</v>
      </c>
      <c r="I33" s="12" t="s">
        <v>37</v>
      </c>
      <c r="J33" s="12" t="s">
        <v>38</v>
      </c>
      <c r="K33" s="71" t="s">
        <v>425</v>
      </c>
      <c r="L33" s="13" t="s">
        <v>610</v>
      </c>
    </row>
    <row r="34" spans="1:12" ht="60" x14ac:dyDescent="0.2">
      <c r="A34" s="74" t="s">
        <v>427</v>
      </c>
      <c r="B34" s="74" t="s">
        <v>589</v>
      </c>
      <c r="C34" s="14" t="s">
        <v>44</v>
      </c>
      <c r="D34" s="13" t="s">
        <v>46</v>
      </c>
      <c r="E34" s="12" t="s">
        <v>500</v>
      </c>
      <c r="F34" s="12" t="s">
        <v>424</v>
      </c>
      <c r="G34" s="12">
        <v>0</v>
      </c>
      <c r="H34" s="12">
        <f t="shared" si="0"/>
        <v>0</v>
      </c>
      <c r="I34" s="12" t="s">
        <v>37</v>
      </c>
      <c r="J34" s="12" t="s">
        <v>38</v>
      </c>
      <c r="K34" s="71" t="s">
        <v>425</v>
      </c>
      <c r="L34" s="13" t="s">
        <v>602</v>
      </c>
    </row>
    <row r="35" spans="1:12" ht="60" x14ac:dyDescent="0.2">
      <c r="A35" s="74" t="s">
        <v>427</v>
      </c>
      <c r="B35" s="74" t="s">
        <v>590</v>
      </c>
      <c r="C35" s="14" t="s">
        <v>44</v>
      </c>
      <c r="D35" s="13" t="s">
        <v>46</v>
      </c>
      <c r="E35" s="12" t="s">
        <v>500</v>
      </c>
      <c r="F35" s="12" t="s">
        <v>424</v>
      </c>
      <c r="G35" s="12">
        <v>0</v>
      </c>
      <c r="H35" s="12">
        <f t="shared" si="0"/>
        <v>0</v>
      </c>
      <c r="I35" s="12" t="s">
        <v>37</v>
      </c>
      <c r="J35" s="12" t="s">
        <v>38</v>
      </c>
      <c r="K35" s="71" t="s">
        <v>425</v>
      </c>
      <c r="L35" s="13" t="s">
        <v>603</v>
      </c>
    </row>
    <row r="36" spans="1:12" ht="60" x14ac:dyDescent="0.2">
      <c r="A36" s="74" t="s">
        <v>427</v>
      </c>
      <c r="B36" s="74" t="s">
        <v>591</v>
      </c>
      <c r="C36" s="14" t="s">
        <v>44</v>
      </c>
      <c r="D36" s="13" t="s">
        <v>46</v>
      </c>
      <c r="E36" s="12" t="s">
        <v>500</v>
      </c>
      <c r="F36" s="12" t="s">
        <v>424</v>
      </c>
      <c r="G36" s="12">
        <v>60000000</v>
      </c>
      <c r="H36" s="12">
        <f t="shared" si="0"/>
        <v>60000000</v>
      </c>
      <c r="I36" s="12" t="s">
        <v>37</v>
      </c>
      <c r="J36" s="12" t="s">
        <v>38</v>
      </c>
      <c r="K36" s="71" t="s">
        <v>592</v>
      </c>
      <c r="L36" s="13" t="s">
        <v>604</v>
      </c>
    </row>
    <row r="37" spans="1:12" ht="48" x14ac:dyDescent="0.2">
      <c r="A37" s="74" t="s">
        <v>427</v>
      </c>
      <c r="B37" s="74" t="s">
        <v>593</v>
      </c>
      <c r="C37" s="14" t="s">
        <v>44</v>
      </c>
      <c r="D37" s="13" t="s">
        <v>46</v>
      </c>
      <c r="E37" s="12" t="s">
        <v>500</v>
      </c>
      <c r="F37" s="12" t="s">
        <v>424</v>
      </c>
      <c r="G37" s="12">
        <v>50000000</v>
      </c>
      <c r="H37" s="12">
        <f t="shared" si="0"/>
        <v>50000000</v>
      </c>
      <c r="I37" s="12" t="s">
        <v>37</v>
      </c>
      <c r="J37" s="12" t="s">
        <v>38</v>
      </c>
      <c r="K37" s="71" t="s">
        <v>594</v>
      </c>
      <c r="L37" s="13" t="s">
        <v>605</v>
      </c>
    </row>
    <row r="38" spans="1:12" ht="48" x14ac:dyDescent="0.2">
      <c r="A38" s="74" t="s">
        <v>606</v>
      </c>
      <c r="B38" s="74" t="s">
        <v>607</v>
      </c>
      <c r="C38" s="74" t="s">
        <v>44</v>
      </c>
      <c r="D38" s="100" t="s">
        <v>46</v>
      </c>
      <c r="E38" s="71" t="s">
        <v>500</v>
      </c>
      <c r="F38" s="71" t="s">
        <v>424</v>
      </c>
      <c r="G38" s="71">
        <v>60000000</v>
      </c>
      <c r="H38" s="12">
        <f t="shared" si="0"/>
        <v>60000000</v>
      </c>
      <c r="I38" s="71" t="s">
        <v>37</v>
      </c>
      <c r="J38" s="71" t="s">
        <v>38</v>
      </c>
      <c r="K38" s="71" t="s">
        <v>608</v>
      </c>
      <c r="L38" s="11" t="s">
        <v>609</v>
      </c>
    </row>
    <row r="39" spans="1:12" ht="48" x14ac:dyDescent="0.2">
      <c r="A39" s="74" t="s">
        <v>606</v>
      </c>
      <c r="B39" s="74" t="s">
        <v>593</v>
      </c>
      <c r="C39" s="14" t="s">
        <v>44</v>
      </c>
      <c r="D39" s="13" t="s">
        <v>46</v>
      </c>
      <c r="E39" s="12" t="s">
        <v>500</v>
      </c>
      <c r="F39" s="12" t="s">
        <v>424</v>
      </c>
      <c r="G39" s="12">
        <v>37500000</v>
      </c>
      <c r="H39" s="12">
        <f t="shared" si="0"/>
        <v>37500000</v>
      </c>
      <c r="I39" s="12" t="s">
        <v>37</v>
      </c>
      <c r="J39" s="12" t="s">
        <v>38</v>
      </c>
      <c r="K39" s="71" t="s">
        <v>608</v>
      </c>
      <c r="L39" s="11" t="s">
        <v>611</v>
      </c>
    </row>
    <row r="40" spans="1:12" ht="48" x14ac:dyDescent="0.2">
      <c r="A40" s="74" t="s">
        <v>606</v>
      </c>
      <c r="B40" s="74" t="s">
        <v>612</v>
      </c>
      <c r="C40" s="14" t="s">
        <v>44</v>
      </c>
      <c r="D40" s="13" t="s">
        <v>46</v>
      </c>
      <c r="E40" s="12" t="s">
        <v>500</v>
      </c>
      <c r="F40" s="12" t="s">
        <v>424</v>
      </c>
      <c r="G40" s="12">
        <v>0</v>
      </c>
      <c r="H40" s="12">
        <f t="shared" si="0"/>
        <v>0</v>
      </c>
      <c r="I40" s="12" t="s">
        <v>37</v>
      </c>
      <c r="J40" s="12" t="s">
        <v>38</v>
      </c>
      <c r="K40" s="71" t="s">
        <v>608</v>
      </c>
      <c r="L40" s="11" t="s">
        <v>613</v>
      </c>
    </row>
    <row r="41" spans="1:12" ht="48" x14ac:dyDescent="0.2">
      <c r="A41" s="74" t="s">
        <v>606</v>
      </c>
      <c r="B41" s="74" t="s">
        <v>614</v>
      </c>
      <c r="C41" s="14" t="s">
        <v>44</v>
      </c>
      <c r="D41" s="13" t="s">
        <v>46</v>
      </c>
      <c r="E41" s="12" t="s">
        <v>500</v>
      </c>
      <c r="F41" s="12" t="s">
        <v>424</v>
      </c>
      <c r="G41" s="12">
        <v>35000000</v>
      </c>
      <c r="H41" s="12">
        <f t="shared" si="0"/>
        <v>35000000</v>
      </c>
      <c r="I41" s="12" t="s">
        <v>37</v>
      </c>
      <c r="J41" s="12" t="s">
        <v>38</v>
      </c>
      <c r="K41" s="71" t="s">
        <v>608</v>
      </c>
      <c r="L41" s="13" t="s">
        <v>615</v>
      </c>
    </row>
    <row r="42" spans="1:12" ht="36" x14ac:dyDescent="0.2">
      <c r="A42" s="74" t="s">
        <v>676</v>
      </c>
      <c r="B42" s="74" t="s">
        <v>677</v>
      </c>
      <c r="C42" s="14" t="s">
        <v>441</v>
      </c>
      <c r="D42" s="13" t="s">
        <v>678</v>
      </c>
      <c r="E42" s="12" t="s">
        <v>498</v>
      </c>
      <c r="F42" s="12" t="s">
        <v>424</v>
      </c>
      <c r="G42" s="12">
        <v>50000000</v>
      </c>
      <c r="H42" s="12">
        <f t="shared" si="0"/>
        <v>50000000</v>
      </c>
      <c r="I42" s="12" t="s">
        <v>37</v>
      </c>
      <c r="J42" s="12" t="s">
        <v>38</v>
      </c>
      <c r="K42" s="71" t="s">
        <v>679</v>
      </c>
      <c r="L42" s="13" t="s">
        <v>680</v>
      </c>
    </row>
    <row r="43" spans="1:12" ht="48" x14ac:dyDescent="0.2">
      <c r="A43" s="74">
        <v>81112000</v>
      </c>
      <c r="B43" s="74" t="s">
        <v>724</v>
      </c>
      <c r="C43" s="14" t="s">
        <v>531</v>
      </c>
      <c r="D43" s="13" t="s">
        <v>60</v>
      </c>
      <c r="E43" s="12" t="s">
        <v>697</v>
      </c>
      <c r="F43" s="12" t="s">
        <v>424</v>
      </c>
      <c r="G43" s="12">
        <v>600000000</v>
      </c>
      <c r="H43" s="12">
        <f t="shared" si="0"/>
        <v>600000000</v>
      </c>
      <c r="I43" s="12" t="s">
        <v>37</v>
      </c>
      <c r="J43" s="12" t="s">
        <v>38</v>
      </c>
      <c r="K43" s="71" t="s">
        <v>608</v>
      </c>
      <c r="L43" s="13" t="s">
        <v>698</v>
      </c>
    </row>
    <row r="44" spans="1:12" ht="36" x14ac:dyDescent="0.2">
      <c r="A44" s="35">
        <v>78101802</v>
      </c>
      <c r="B44" s="65" t="s">
        <v>96</v>
      </c>
      <c r="C44" s="80" t="s">
        <v>42</v>
      </c>
      <c r="D44" s="81" t="s">
        <v>321</v>
      </c>
      <c r="E44" s="82" t="s">
        <v>697</v>
      </c>
      <c r="F44" s="82" t="s">
        <v>424</v>
      </c>
      <c r="G44" s="82">
        <v>80000000</v>
      </c>
      <c r="H44" s="82">
        <f>80000000</f>
        <v>80000000</v>
      </c>
      <c r="I44" s="82" t="s">
        <v>37</v>
      </c>
      <c r="J44" s="82" t="s">
        <v>38</v>
      </c>
      <c r="K44" s="83" t="s">
        <v>39</v>
      </c>
      <c r="L44" s="81" t="s">
        <v>760</v>
      </c>
    </row>
    <row r="45" spans="1:12" ht="72" x14ac:dyDescent="0.2">
      <c r="A45" s="79" t="s">
        <v>427</v>
      </c>
      <c r="B45" s="79" t="s">
        <v>761</v>
      </c>
      <c r="C45" s="80" t="s">
        <v>42</v>
      </c>
      <c r="D45" s="81" t="s">
        <v>34</v>
      </c>
      <c r="E45" s="82" t="s">
        <v>500</v>
      </c>
      <c r="F45" s="82" t="s">
        <v>424</v>
      </c>
      <c r="G45" s="82">
        <v>120000000</v>
      </c>
      <c r="H45" s="82">
        <v>120000000</v>
      </c>
      <c r="I45" s="82" t="s">
        <v>37</v>
      </c>
      <c r="J45" s="82" t="s">
        <v>38</v>
      </c>
      <c r="K45" s="83" t="s">
        <v>608</v>
      </c>
      <c r="L45" s="81" t="s">
        <v>762</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vt:lpstr>
      <vt:lpstr>REGALIAS</vt:lpstr>
      <vt:lpstr>PAA!Área_de_impresión</vt:lpstr>
      <vt:lpstr>PAA!Títulos_a_imprimir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Osorio Madero</dc:creator>
  <cp:lastModifiedBy>Carlos Mauricio Moreno Ramirez</cp:lastModifiedBy>
  <cp:lastPrinted>2019-05-07T12:50:14Z</cp:lastPrinted>
  <dcterms:created xsi:type="dcterms:W3CDTF">2019-01-29T16:26:34Z</dcterms:created>
  <dcterms:modified xsi:type="dcterms:W3CDTF">2019-12-09T16:17:07Z</dcterms:modified>
</cp:coreProperties>
</file>